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<sst xmlns="http://schemas.openxmlformats.org/spreadsheetml/2006/main" count="653" uniqueCount="18">
  <si>
    <t>鄂尔多斯生态环境职业学院2024年下半年人才引进笔试成绩</t>
  </si>
  <si>
    <t>岗位
代码</t>
  </si>
  <si>
    <t>岗位名称</t>
  </si>
  <si>
    <t>准考证号</t>
  </si>
  <si>
    <t>笔试成绩</t>
  </si>
  <si>
    <t>教学科研岗2</t>
  </si>
  <si>
    <t>教学科研岗3</t>
  </si>
  <si>
    <t>教学科研岗4</t>
  </si>
  <si>
    <t>教学科研岗6</t>
  </si>
  <si>
    <t>教学科研岗8</t>
  </si>
  <si>
    <t>教学科研岗9</t>
  </si>
  <si>
    <t>教学科研岗10</t>
  </si>
  <si>
    <t>教学科研岗11</t>
  </si>
  <si>
    <t>教学科研岗12</t>
  </si>
  <si>
    <t>教学科研岗13</t>
  </si>
  <si>
    <t>教学科研岗15</t>
  </si>
  <si>
    <t>专职实验员岗(安全管理岗)</t>
  </si>
  <si>
    <t xml:space="preserve">  -1为缺考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</si>
</sst>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0"/>
  <sheetViews>
    <sheetView tabSelected="1" workbookViewId="0">
      <selection activeCell="A1" sqref="A1:D1"/>
    </sheetView>
  </sheetViews>
  <sheetFormatPr defaultColWidth="9" defaultRowHeight="13.5" outlineLevelCol="3"/>
  <cols>
    <col min="2" max="2" width="17.125" customWidth="1"/>
    <col min="3" max="3" width="21.875" customWidth="1"/>
    <col min="4" max="4" width="20" style="3" customWidth="1"/>
  </cols>
  <sheetData>
    <row r="1" s="1" customFormat="1" ht="57" customHeight="1" spans="1:4">
      <c r="A1" s="4" t="s">
        <v>0</v>
      </c>
      <c r="B1" s="4"/>
      <c r="C1" s="4"/>
      <c r="D1" s="4"/>
    </row>
    <row r="2" s="2" customFormat="1" ht="28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1" customFormat="1" ht="18" customHeight="1" spans="1:4">
      <c r="A3" s="7" t="str">
        <f t="shared" ref="A3:A48" si="0">"102"</f>
        <v>102</v>
      </c>
      <c r="B3" s="7" t="s">
        <v>5</v>
      </c>
      <c r="C3" s="7" t="str">
        <f>"24102010101"</f>
        <v>24102010101</v>
      </c>
      <c r="D3" s="7">
        <v>61.28</v>
      </c>
    </row>
    <row r="4" s="1" customFormat="1" ht="18" customHeight="1" spans="1:4">
      <c r="A4" s="7" t="str">
        <f t="shared" si="0"/>
        <v>102</v>
      </c>
      <c r="B4" s="7" t="s">
        <v>5</v>
      </c>
      <c r="C4" s="7" t="str">
        <f>"24102010102"</f>
        <v>24102010102</v>
      </c>
      <c r="D4" s="7">
        <v>60.85</v>
      </c>
    </row>
    <row r="5" s="1" customFormat="1" ht="18" customHeight="1" spans="1:4">
      <c r="A5" s="7" t="str">
        <f t="shared" si="0"/>
        <v>102</v>
      </c>
      <c r="B5" s="7" t="s">
        <v>5</v>
      </c>
      <c r="C5" s="7" t="str">
        <f>"24102010103"</f>
        <v>24102010103</v>
      </c>
      <c r="D5" s="7">
        <v>66.56</v>
      </c>
    </row>
    <row r="6" s="1" customFormat="1" ht="18" customHeight="1" spans="1:4">
      <c r="A6" s="7" t="str">
        <f t="shared" si="0"/>
        <v>102</v>
      </c>
      <c r="B6" s="7" t="s">
        <v>5</v>
      </c>
      <c r="C6" s="7" t="str">
        <f>"24102010104"</f>
        <v>24102010104</v>
      </c>
      <c r="D6" s="7">
        <v>-1</v>
      </c>
    </row>
    <row r="7" s="1" customFormat="1" ht="18" customHeight="1" spans="1:4">
      <c r="A7" s="7" t="str">
        <f t="shared" si="0"/>
        <v>102</v>
      </c>
      <c r="B7" s="7" t="s">
        <v>5</v>
      </c>
      <c r="C7" s="7" t="str">
        <f>"24102010105"</f>
        <v>24102010105</v>
      </c>
      <c r="D7" s="7">
        <v>-1</v>
      </c>
    </row>
    <row r="8" s="1" customFormat="1" ht="18" customHeight="1" spans="1:4">
      <c r="A8" s="7" t="str">
        <f t="shared" si="0"/>
        <v>102</v>
      </c>
      <c r="B8" s="7" t="s">
        <v>5</v>
      </c>
      <c r="C8" s="7" t="str">
        <f>"24102010106"</f>
        <v>24102010106</v>
      </c>
      <c r="D8" s="7">
        <v>53.13</v>
      </c>
    </row>
    <row r="9" s="1" customFormat="1" ht="18" customHeight="1" spans="1:4">
      <c r="A9" s="7" t="str">
        <f t="shared" si="0"/>
        <v>102</v>
      </c>
      <c r="B9" s="7" t="s">
        <v>5</v>
      </c>
      <c r="C9" s="7" t="str">
        <f>"24102010107"</f>
        <v>24102010107</v>
      </c>
      <c r="D9" s="7">
        <v>63.29</v>
      </c>
    </row>
    <row r="10" s="1" customFormat="1" ht="18" customHeight="1" spans="1:4">
      <c r="A10" s="7" t="str">
        <f t="shared" si="0"/>
        <v>102</v>
      </c>
      <c r="B10" s="7" t="s">
        <v>5</v>
      </c>
      <c r="C10" s="7" t="str">
        <f>"24102010108"</f>
        <v>24102010108</v>
      </c>
      <c r="D10" s="7">
        <v>63.56</v>
      </c>
    </row>
    <row r="11" s="1" customFormat="1" ht="18" customHeight="1" spans="1:4">
      <c r="A11" s="7" t="str">
        <f t="shared" si="0"/>
        <v>102</v>
      </c>
      <c r="B11" s="7" t="s">
        <v>5</v>
      </c>
      <c r="C11" s="7" t="str">
        <f>"24102010109"</f>
        <v>24102010109</v>
      </c>
      <c r="D11" s="7">
        <v>72.22</v>
      </c>
    </row>
    <row r="12" s="1" customFormat="1" ht="18" customHeight="1" spans="1:4">
      <c r="A12" s="7" t="str">
        <f t="shared" si="0"/>
        <v>102</v>
      </c>
      <c r="B12" s="7" t="s">
        <v>5</v>
      </c>
      <c r="C12" s="7" t="str">
        <f>"24102010110"</f>
        <v>24102010110</v>
      </c>
      <c r="D12" s="7">
        <v>67.73</v>
      </c>
    </row>
    <row r="13" s="1" customFormat="1" ht="18" customHeight="1" spans="1:4">
      <c r="A13" s="7" t="str">
        <f t="shared" si="0"/>
        <v>102</v>
      </c>
      <c r="B13" s="7" t="s">
        <v>5</v>
      </c>
      <c r="C13" s="7" t="str">
        <f>"24102010111"</f>
        <v>24102010111</v>
      </c>
      <c r="D13" s="7">
        <v>66.18</v>
      </c>
    </row>
    <row r="14" s="1" customFormat="1" ht="18" customHeight="1" spans="1:4">
      <c r="A14" s="7" t="str">
        <f t="shared" si="0"/>
        <v>102</v>
      </c>
      <c r="B14" s="7" t="s">
        <v>5</v>
      </c>
      <c r="C14" s="7" t="str">
        <f>"24102010112"</f>
        <v>24102010112</v>
      </c>
      <c r="D14" s="7">
        <v>61.05</v>
      </c>
    </row>
    <row r="15" s="1" customFormat="1" ht="18" customHeight="1" spans="1:4">
      <c r="A15" s="7" t="str">
        <f t="shared" si="0"/>
        <v>102</v>
      </c>
      <c r="B15" s="7" t="s">
        <v>5</v>
      </c>
      <c r="C15" s="7" t="str">
        <f>"24102010113"</f>
        <v>24102010113</v>
      </c>
      <c r="D15" s="7">
        <v>60.1</v>
      </c>
    </row>
    <row r="16" s="1" customFormat="1" ht="18" customHeight="1" spans="1:4">
      <c r="A16" s="7" t="str">
        <f t="shared" si="0"/>
        <v>102</v>
      </c>
      <c r="B16" s="7" t="s">
        <v>5</v>
      </c>
      <c r="C16" s="7" t="str">
        <f>"24102010114"</f>
        <v>24102010114</v>
      </c>
      <c r="D16" s="7">
        <v>69.21</v>
      </c>
    </row>
    <row r="17" s="1" customFormat="1" ht="18" customHeight="1" spans="1:4">
      <c r="A17" s="7" t="str">
        <f t="shared" si="0"/>
        <v>102</v>
      </c>
      <c r="B17" s="7" t="s">
        <v>5</v>
      </c>
      <c r="C17" s="7" t="str">
        <f>"24102010115"</f>
        <v>24102010115</v>
      </c>
      <c r="D17" s="7">
        <v>-1</v>
      </c>
    </row>
    <row r="18" s="1" customFormat="1" ht="18" customHeight="1" spans="1:4">
      <c r="A18" s="7" t="str">
        <f t="shared" si="0"/>
        <v>102</v>
      </c>
      <c r="B18" s="7" t="s">
        <v>5</v>
      </c>
      <c r="C18" s="7" t="str">
        <f>"24102010116"</f>
        <v>24102010116</v>
      </c>
      <c r="D18" s="7">
        <v>72.69</v>
      </c>
    </row>
    <row r="19" s="1" customFormat="1" ht="18" customHeight="1" spans="1:4">
      <c r="A19" s="7" t="str">
        <f t="shared" si="0"/>
        <v>102</v>
      </c>
      <c r="B19" s="7" t="s">
        <v>5</v>
      </c>
      <c r="C19" s="7" t="str">
        <f>"24102010117"</f>
        <v>24102010117</v>
      </c>
      <c r="D19" s="7">
        <v>-1</v>
      </c>
    </row>
    <row r="20" s="1" customFormat="1" ht="18" customHeight="1" spans="1:4">
      <c r="A20" s="7" t="str">
        <f t="shared" si="0"/>
        <v>102</v>
      </c>
      <c r="B20" s="7" t="s">
        <v>5</v>
      </c>
      <c r="C20" s="7" t="str">
        <f>"24102010118"</f>
        <v>24102010118</v>
      </c>
      <c r="D20" s="7">
        <v>65.79</v>
      </c>
    </row>
    <row r="21" s="1" customFormat="1" ht="18" customHeight="1" spans="1:4">
      <c r="A21" s="7" t="str">
        <f t="shared" si="0"/>
        <v>102</v>
      </c>
      <c r="B21" s="7" t="s">
        <v>5</v>
      </c>
      <c r="C21" s="7" t="str">
        <f>"24102010119"</f>
        <v>24102010119</v>
      </c>
      <c r="D21" s="7">
        <v>-1</v>
      </c>
    </row>
    <row r="22" s="1" customFormat="1" ht="18" customHeight="1" spans="1:4">
      <c r="A22" s="7" t="str">
        <f t="shared" si="0"/>
        <v>102</v>
      </c>
      <c r="B22" s="7" t="s">
        <v>5</v>
      </c>
      <c r="C22" s="7" t="str">
        <f>"24102010120"</f>
        <v>24102010120</v>
      </c>
      <c r="D22" s="7">
        <v>-1</v>
      </c>
    </row>
    <row r="23" s="1" customFormat="1" ht="18" customHeight="1" spans="1:4">
      <c r="A23" s="7" t="str">
        <f t="shared" si="0"/>
        <v>102</v>
      </c>
      <c r="B23" s="7" t="s">
        <v>5</v>
      </c>
      <c r="C23" s="7" t="str">
        <f>"24102010121"</f>
        <v>24102010121</v>
      </c>
      <c r="D23" s="7">
        <v>64.57</v>
      </c>
    </row>
    <row r="24" s="1" customFormat="1" ht="18" customHeight="1" spans="1:4">
      <c r="A24" s="7" t="str">
        <f t="shared" si="0"/>
        <v>102</v>
      </c>
      <c r="B24" s="7" t="s">
        <v>5</v>
      </c>
      <c r="C24" s="7" t="str">
        <f>"24102010122"</f>
        <v>24102010122</v>
      </c>
      <c r="D24" s="7">
        <v>49.28</v>
      </c>
    </row>
    <row r="25" s="1" customFormat="1" ht="18" customHeight="1" spans="1:4">
      <c r="A25" s="7" t="str">
        <f t="shared" si="0"/>
        <v>102</v>
      </c>
      <c r="B25" s="7" t="s">
        <v>5</v>
      </c>
      <c r="C25" s="7" t="str">
        <f>"24102010123"</f>
        <v>24102010123</v>
      </c>
      <c r="D25" s="7">
        <v>60.48</v>
      </c>
    </row>
    <row r="26" s="1" customFormat="1" ht="18" customHeight="1" spans="1:4">
      <c r="A26" s="7" t="str">
        <f t="shared" si="0"/>
        <v>102</v>
      </c>
      <c r="B26" s="7" t="s">
        <v>5</v>
      </c>
      <c r="C26" s="7" t="str">
        <f>"24102010124"</f>
        <v>24102010124</v>
      </c>
      <c r="D26" s="7">
        <v>56.89</v>
      </c>
    </row>
    <row r="27" s="1" customFormat="1" ht="18" customHeight="1" spans="1:4">
      <c r="A27" s="7" t="str">
        <f t="shared" si="0"/>
        <v>102</v>
      </c>
      <c r="B27" s="7" t="s">
        <v>5</v>
      </c>
      <c r="C27" s="7" t="str">
        <f>"24102010125"</f>
        <v>24102010125</v>
      </c>
      <c r="D27" s="7">
        <v>-1</v>
      </c>
    </row>
    <row r="28" s="1" customFormat="1" ht="18" customHeight="1" spans="1:4">
      <c r="A28" s="7" t="str">
        <f t="shared" si="0"/>
        <v>102</v>
      </c>
      <c r="B28" s="7" t="s">
        <v>5</v>
      </c>
      <c r="C28" s="7" t="str">
        <f>"24102010126"</f>
        <v>24102010126</v>
      </c>
      <c r="D28" s="7">
        <v>55.4</v>
      </c>
    </row>
    <row r="29" s="1" customFormat="1" ht="18" customHeight="1" spans="1:4">
      <c r="A29" s="7" t="str">
        <f t="shared" si="0"/>
        <v>102</v>
      </c>
      <c r="B29" s="7" t="s">
        <v>5</v>
      </c>
      <c r="C29" s="7" t="str">
        <f>"24102010127"</f>
        <v>24102010127</v>
      </c>
      <c r="D29" s="7">
        <v>-1</v>
      </c>
    </row>
    <row r="30" s="1" customFormat="1" ht="18" customHeight="1" spans="1:4">
      <c r="A30" s="7" t="str">
        <f t="shared" si="0"/>
        <v>102</v>
      </c>
      <c r="B30" s="7" t="s">
        <v>5</v>
      </c>
      <c r="C30" s="7" t="str">
        <f>"24102010128"</f>
        <v>24102010128</v>
      </c>
      <c r="D30" s="7">
        <v>-1</v>
      </c>
    </row>
    <row r="31" s="1" customFormat="1" ht="18" customHeight="1" spans="1:4">
      <c r="A31" s="7" t="str">
        <f t="shared" si="0"/>
        <v>102</v>
      </c>
      <c r="B31" s="7" t="s">
        <v>5</v>
      </c>
      <c r="C31" s="7" t="str">
        <f>"24102010129"</f>
        <v>24102010129</v>
      </c>
      <c r="D31" s="7">
        <v>59.41</v>
      </c>
    </row>
    <row r="32" s="1" customFormat="1" ht="18" customHeight="1" spans="1:4">
      <c r="A32" s="7" t="str">
        <f t="shared" si="0"/>
        <v>102</v>
      </c>
      <c r="B32" s="7" t="s">
        <v>5</v>
      </c>
      <c r="C32" s="7" t="str">
        <f>"24102010130"</f>
        <v>24102010130</v>
      </c>
      <c r="D32" s="7">
        <v>55.03</v>
      </c>
    </row>
    <row r="33" s="1" customFormat="1" ht="18" customHeight="1" spans="1:4">
      <c r="A33" s="7" t="str">
        <f t="shared" si="0"/>
        <v>102</v>
      </c>
      <c r="B33" s="7" t="s">
        <v>5</v>
      </c>
      <c r="C33" s="7" t="str">
        <f>"24102010201"</f>
        <v>24102010201</v>
      </c>
      <c r="D33" s="7">
        <v>67.66</v>
      </c>
    </row>
    <row r="34" s="1" customFormat="1" ht="18" customHeight="1" spans="1:4">
      <c r="A34" s="7" t="str">
        <f t="shared" si="0"/>
        <v>102</v>
      </c>
      <c r="B34" s="7" t="s">
        <v>5</v>
      </c>
      <c r="C34" s="7" t="str">
        <f>"24102010202"</f>
        <v>24102010202</v>
      </c>
      <c r="D34" s="7">
        <v>66.66</v>
      </c>
    </row>
    <row r="35" s="1" customFormat="1" ht="18" customHeight="1" spans="1:4">
      <c r="A35" s="7" t="str">
        <f t="shared" si="0"/>
        <v>102</v>
      </c>
      <c r="B35" s="7" t="s">
        <v>5</v>
      </c>
      <c r="C35" s="7" t="str">
        <f>"24102010203"</f>
        <v>24102010203</v>
      </c>
      <c r="D35" s="7">
        <v>76.49</v>
      </c>
    </row>
    <row r="36" s="1" customFormat="1" ht="18" customHeight="1" spans="1:4">
      <c r="A36" s="7" t="str">
        <f t="shared" si="0"/>
        <v>102</v>
      </c>
      <c r="B36" s="7" t="s">
        <v>5</v>
      </c>
      <c r="C36" s="7" t="str">
        <f>"24102010204"</f>
        <v>24102010204</v>
      </c>
      <c r="D36" s="7">
        <v>-1</v>
      </c>
    </row>
    <row r="37" s="1" customFormat="1" ht="18" customHeight="1" spans="1:4">
      <c r="A37" s="7" t="str">
        <f t="shared" si="0"/>
        <v>102</v>
      </c>
      <c r="B37" s="7" t="s">
        <v>5</v>
      </c>
      <c r="C37" s="7" t="str">
        <f>"24102010205"</f>
        <v>24102010205</v>
      </c>
      <c r="D37" s="7">
        <v>63.89</v>
      </c>
    </row>
    <row r="38" s="1" customFormat="1" ht="18" customHeight="1" spans="1:4">
      <c r="A38" s="7" t="str">
        <f t="shared" si="0"/>
        <v>102</v>
      </c>
      <c r="B38" s="7" t="s">
        <v>5</v>
      </c>
      <c r="C38" s="7" t="str">
        <f>"24102010206"</f>
        <v>24102010206</v>
      </c>
      <c r="D38" s="7">
        <v>59.11</v>
      </c>
    </row>
    <row r="39" s="1" customFormat="1" ht="18" customHeight="1" spans="1:4">
      <c r="A39" s="7" t="str">
        <f t="shared" si="0"/>
        <v>102</v>
      </c>
      <c r="B39" s="7" t="s">
        <v>5</v>
      </c>
      <c r="C39" s="7" t="str">
        <f>"24102010207"</f>
        <v>24102010207</v>
      </c>
      <c r="D39" s="7">
        <v>-1</v>
      </c>
    </row>
    <row r="40" s="1" customFormat="1" ht="18" customHeight="1" spans="1:4">
      <c r="A40" s="7" t="str">
        <f t="shared" si="0"/>
        <v>102</v>
      </c>
      <c r="B40" s="7" t="s">
        <v>5</v>
      </c>
      <c r="C40" s="7" t="str">
        <f>"24102010208"</f>
        <v>24102010208</v>
      </c>
      <c r="D40" s="7">
        <v>-1</v>
      </c>
    </row>
    <row r="41" s="1" customFormat="1" ht="18" customHeight="1" spans="1:4">
      <c r="A41" s="7" t="str">
        <f t="shared" si="0"/>
        <v>102</v>
      </c>
      <c r="B41" s="7" t="s">
        <v>5</v>
      </c>
      <c r="C41" s="7" t="str">
        <f>"24102010209"</f>
        <v>24102010209</v>
      </c>
      <c r="D41" s="7">
        <v>67.86</v>
      </c>
    </row>
    <row r="42" s="1" customFormat="1" ht="18" customHeight="1" spans="1:4">
      <c r="A42" s="7" t="str">
        <f t="shared" si="0"/>
        <v>102</v>
      </c>
      <c r="B42" s="7" t="s">
        <v>5</v>
      </c>
      <c r="C42" s="7" t="str">
        <f>"24102010210"</f>
        <v>24102010210</v>
      </c>
      <c r="D42" s="7">
        <v>-1</v>
      </c>
    </row>
    <row r="43" s="1" customFormat="1" ht="18" customHeight="1" spans="1:4">
      <c r="A43" s="7" t="str">
        <f t="shared" si="0"/>
        <v>102</v>
      </c>
      <c r="B43" s="7" t="s">
        <v>5</v>
      </c>
      <c r="C43" s="7" t="str">
        <f>"24102010211"</f>
        <v>24102010211</v>
      </c>
      <c r="D43" s="7">
        <v>-1</v>
      </c>
    </row>
    <row r="44" s="1" customFormat="1" ht="18" customHeight="1" spans="1:4">
      <c r="A44" s="7" t="str">
        <f t="shared" si="0"/>
        <v>102</v>
      </c>
      <c r="B44" s="7" t="s">
        <v>5</v>
      </c>
      <c r="C44" s="7" t="str">
        <f>"24102010212"</f>
        <v>24102010212</v>
      </c>
      <c r="D44" s="7">
        <v>70.09</v>
      </c>
    </row>
    <row r="45" s="1" customFormat="1" ht="18" customHeight="1" spans="1:4">
      <c r="A45" s="7" t="str">
        <f t="shared" si="0"/>
        <v>102</v>
      </c>
      <c r="B45" s="7" t="s">
        <v>5</v>
      </c>
      <c r="C45" s="7" t="str">
        <f>"24102010213"</f>
        <v>24102010213</v>
      </c>
      <c r="D45" s="7">
        <v>-1</v>
      </c>
    </row>
    <row r="46" s="1" customFormat="1" ht="18" customHeight="1" spans="1:4">
      <c r="A46" s="7" t="str">
        <f t="shared" si="0"/>
        <v>102</v>
      </c>
      <c r="B46" s="7" t="s">
        <v>5</v>
      </c>
      <c r="C46" s="7" t="str">
        <f>"24102010214"</f>
        <v>24102010214</v>
      </c>
      <c r="D46" s="7">
        <v>61.71</v>
      </c>
    </row>
    <row r="47" s="1" customFormat="1" ht="18" customHeight="1" spans="1:4">
      <c r="A47" s="7" t="str">
        <f t="shared" si="0"/>
        <v>102</v>
      </c>
      <c r="B47" s="7" t="s">
        <v>5</v>
      </c>
      <c r="C47" s="7" t="str">
        <f>"24102010215"</f>
        <v>24102010215</v>
      </c>
      <c r="D47" s="7">
        <v>-1</v>
      </c>
    </row>
    <row r="48" s="1" customFormat="1" ht="18" customHeight="1" spans="1:4">
      <c r="A48" s="7" t="str">
        <f t="shared" si="0"/>
        <v>102</v>
      </c>
      <c r="B48" s="7" t="s">
        <v>5</v>
      </c>
      <c r="C48" s="7" t="str">
        <f>"24102010216"</f>
        <v>24102010216</v>
      </c>
      <c r="D48" s="7">
        <v>-1</v>
      </c>
    </row>
    <row r="49" s="1" customFormat="1" ht="18" customHeight="1" spans="1:4">
      <c r="A49" s="7" t="str">
        <f t="shared" ref="A49:A81" si="1">"103"</f>
        <v>103</v>
      </c>
      <c r="B49" s="7" t="s">
        <v>6</v>
      </c>
      <c r="C49" s="7" t="str">
        <f>"24103010217"</f>
        <v>24103010217</v>
      </c>
      <c r="D49" s="7">
        <v>-1</v>
      </c>
    </row>
    <row r="50" s="1" customFormat="1" ht="18" customHeight="1" spans="1:4">
      <c r="A50" s="7" t="str">
        <f t="shared" si="1"/>
        <v>103</v>
      </c>
      <c r="B50" s="7" t="s">
        <v>6</v>
      </c>
      <c r="C50" s="7" t="str">
        <f>"24103010218"</f>
        <v>24103010218</v>
      </c>
      <c r="D50" s="7">
        <v>-1</v>
      </c>
    </row>
    <row r="51" s="1" customFormat="1" ht="18" customHeight="1" spans="1:4">
      <c r="A51" s="7" t="str">
        <f t="shared" si="1"/>
        <v>103</v>
      </c>
      <c r="B51" s="7" t="s">
        <v>6</v>
      </c>
      <c r="C51" s="7" t="str">
        <f>"24103010219"</f>
        <v>24103010219</v>
      </c>
      <c r="D51" s="7">
        <v>69.56</v>
      </c>
    </row>
    <row r="52" s="1" customFormat="1" ht="18" customHeight="1" spans="1:4">
      <c r="A52" s="7" t="str">
        <f t="shared" si="1"/>
        <v>103</v>
      </c>
      <c r="B52" s="7" t="s">
        <v>6</v>
      </c>
      <c r="C52" s="7" t="str">
        <f>"24103010220"</f>
        <v>24103010220</v>
      </c>
      <c r="D52" s="7">
        <v>-1</v>
      </c>
    </row>
    <row r="53" s="1" customFormat="1" ht="18" customHeight="1" spans="1:4">
      <c r="A53" s="7" t="str">
        <f t="shared" si="1"/>
        <v>103</v>
      </c>
      <c r="B53" s="7" t="s">
        <v>6</v>
      </c>
      <c r="C53" s="7" t="str">
        <f>"24103010221"</f>
        <v>24103010221</v>
      </c>
      <c r="D53" s="7">
        <v>64.13</v>
      </c>
    </row>
    <row r="54" s="1" customFormat="1" ht="18" customHeight="1" spans="1:4">
      <c r="A54" s="7" t="str">
        <f t="shared" si="1"/>
        <v>103</v>
      </c>
      <c r="B54" s="7" t="s">
        <v>6</v>
      </c>
      <c r="C54" s="7" t="str">
        <f>"24103010222"</f>
        <v>24103010222</v>
      </c>
      <c r="D54" s="7">
        <v>-1</v>
      </c>
    </row>
    <row r="55" s="1" customFormat="1" ht="18" customHeight="1" spans="1:4">
      <c r="A55" s="7" t="str">
        <f t="shared" si="1"/>
        <v>103</v>
      </c>
      <c r="B55" s="7" t="s">
        <v>6</v>
      </c>
      <c r="C55" s="7" t="str">
        <f>"24103010223"</f>
        <v>24103010223</v>
      </c>
      <c r="D55" s="7">
        <v>-1</v>
      </c>
    </row>
    <row r="56" s="1" customFormat="1" ht="18" customHeight="1" spans="1:4">
      <c r="A56" s="7" t="str">
        <f t="shared" si="1"/>
        <v>103</v>
      </c>
      <c r="B56" s="7" t="s">
        <v>6</v>
      </c>
      <c r="C56" s="7" t="str">
        <f>"24103010224"</f>
        <v>24103010224</v>
      </c>
      <c r="D56" s="7">
        <v>57.77</v>
      </c>
    </row>
    <row r="57" s="1" customFormat="1" ht="18" customHeight="1" spans="1:4">
      <c r="A57" s="7" t="str">
        <f t="shared" si="1"/>
        <v>103</v>
      </c>
      <c r="B57" s="7" t="s">
        <v>6</v>
      </c>
      <c r="C57" s="7" t="str">
        <f>"24103010225"</f>
        <v>24103010225</v>
      </c>
      <c r="D57" s="7">
        <v>64.02</v>
      </c>
    </row>
    <row r="58" s="1" customFormat="1" ht="18" customHeight="1" spans="1:4">
      <c r="A58" s="7" t="str">
        <f t="shared" si="1"/>
        <v>103</v>
      </c>
      <c r="B58" s="7" t="s">
        <v>6</v>
      </c>
      <c r="C58" s="7" t="str">
        <f>"24103010226"</f>
        <v>24103010226</v>
      </c>
      <c r="D58" s="7">
        <v>68.2</v>
      </c>
    </row>
    <row r="59" s="1" customFormat="1" ht="18" customHeight="1" spans="1:4">
      <c r="A59" s="7" t="str">
        <f t="shared" si="1"/>
        <v>103</v>
      </c>
      <c r="B59" s="7" t="s">
        <v>6</v>
      </c>
      <c r="C59" s="7" t="str">
        <f>"24103010227"</f>
        <v>24103010227</v>
      </c>
      <c r="D59" s="7">
        <v>58.81</v>
      </c>
    </row>
    <row r="60" s="1" customFormat="1" ht="18" customHeight="1" spans="1:4">
      <c r="A60" s="7" t="str">
        <f t="shared" si="1"/>
        <v>103</v>
      </c>
      <c r="B60" s="7" t="s">
        <v>6</v>
      </c>
      <c r="C60" s="7" t="str">
        <f>"24103010228"</f>
        <v>24103010228</v>
      </c>
      <c r="D60" s="7">
        <v>-1</v>
      </c>
    </row>
    <row r="61" s="1" customFormat="1" ht="18" customHeight="1" spans="1:4">
      <c r="A61" s="7" t="str">
        <f t="shared" si="1"/>
        <v>103</v>
      </c>
      <c r="B61" s="7" t="s">
        <v>6</v>
      </c>
      <c r="C61" s="7" t="str">
        <f>"24103010229"</f>
        <v>24103010229</v>
      </c>
      <c r="D61" s="7">
        <v>68.69</v>
      </c>
    </row>
    <row r="62" s="1" customFormat="1" ht="18" customHeight="1" spans="1:4">
      <c r="A62" s="7" t="str">
        <f t="shared" si="1"/>
        <v>103</v>
      </c>
      <c r="B62" s="7" t="s">
        <v>6</v>
      </c>
      <c r="C62" s="7" t="str">
        <f>"24103010230"</f>
        <v>24103010230</v>
      </c>
      <c r="D62" s="7">
        <v>-1</v>
      </c>
    </row>
    <row r="63" s="1" customFormat="1" ht="18" customHeight="1" spans="1:4">
      <c r="A63" s="7" t="str">
        <f t="shared" si="1"/>
        <v>103</v>
      </c>
      <c r="B63" s="7" t="s">
        <v>6</v>
      </c>
      <c r="C63" s="7" t="str">
        <f>"24103010301"</f>
        <v>24103010301</v>
      </c>
      <c r="D63" s="7">
        <v>67.35</v>
      </c>
    </row>
    <row r="64" s="1" customFormat="1" ht="18" customHeight="1" spans="1:4">
      <c r="A64" s="7" t="str">
        <f t="shared" si="1"/>
        <v>103</v>
      </c>
      <c r="B64" s="7" t="s">
        <v>6</v>
      </c>
      <c r="C64" s="7" t="str">
        <f>"24103010302"</f>
        <v>24103010302</v>
      </c>
      <c r="D64" s="7">
        <v>58.84</v>
      </c>
    </row>
    <row r="65" s="1" customFormat="1" ht="18" customHeight="1" spans="1:4">
      <c r="A65" s="7" t="str">
        <f t="shared" si="1"/>
        <v>103</v>
      </c>
      <c r="B65" s="7" t="s">
        <v>6</v>
      </c>
      <c r="C65" s="7" t="str">
        <f>"24103010303"</f>
        <v>24103010303</v>
      </c>
      <c r="D65" s="7">
        <v>56.85</v>
      </c>
    </row>
    <row r="66" s="1" customFormat="1" ht="18" customHeight="1" spans="1:4">
      <c r="A66" s="7" t="str">
        <f t="shared" si="1"/>
        <v>103</v>
      </c>
      <c r="B66" s="7" t="s">
        <v>6</v>
      </c>
      <c r="C66" s="7" t="str">
        <f>"24103010304"</f>
        <v>24103010304</v>
      </c>
      <c r="D66" s="7">
        <v>-1</v>
      </c>
    </row>
    <row r="67" s="1" customFormat="1" ht="18" customHeight="1" spans="1:4">
      <c r="A67" s="7" t="str">
        <f t="shared" si="1"/>
        <v>103</v>
      </c>
      <c r="B67" s="7" t="s">
        <v>6</v>
      </c>
      <c r="C67" s="7" t="str">
        <f>"24103010305"</f>
        <v>24103010305</v>
      </c>
      <c r="D67" s="7">
        <v>-1</v>
      </c>
    </row>
    <row r="68" s="1" customFormat="1" ht="18" customHeight="1" spans="1:4">
      <c r="A68" s="7" t="str">
        <f t="shared" si="1"/>
        <v>103</v>
      </c>
      <c r="B68" s="7" t="s">
        <v>6</v>
      </c>
      <c r="C68" s="7" t="str">
        <f>"24103010306"</f>
        <v>24103010306</v>
      </c>
      <c r="D68" s="7">
        <v>-1</v>
      </c>
    </row>
    <row r="69" s="1" customFormat="1" ht="18" customHeight="1" spans="1:4">
      <c r="A69" s="7" t="str">
        <f t="shared" si="1"/>
        <v>103</v>
      </c>
      <c r="B69" s="7" t="s">
        <v>6</v>
      </c>
      <c r="C69" s="7" t="str">
        <f>"24103010307"</f>
        <v>24103010307</v>
      </c>
      <c r="D69" s="7">
        <v>-1</v>
      </c>
    </row>
    <row r="70" s="1" customFormat="1" ht="18" customHeight="1" spans="1:4">
      <c r="A70" s="7" t="str">
        <f t="shared" si="1"/>
        <v>103</v>
      </c>
      <c r="B70" s="7" t="s">
        <v>6</v>
      </c>
      <c r="C70" s="7" t="str">
        <f>"24103010308"</f>
        <v>24103010308</v>
      </c>
      <c r="D70" s="7">
        <v>-1</v>
      </c>
    </row>
    <row r="71" s="1" customFormat="1" ht="18" customHeight="1" spans="1:4">
      <c r="A71" s="7" t="str">
        <f t="shared" si="1"/>
        <v>103</v>
      </c>
      <c r="B71" s="7" t="s">
        <v>6</v>
      </c>
      <c r="C71" s="7" t="str">
        <f>"24103010309"</f>
        <v>24103010309</v>
      </c>
      <c r="D71" s="7">
        <v>65.59</v>
      </c>
    </row>
    <row r="72" s="1" customFormat="1" ht="18" customHeight="1" spans="1:4">
      <c r="A72" s="7" t="str">
        <f t="shared" si="1"/>
        <v>103</v>
      </c>
      <c r="B72" s="7" t="s">
        <v>6</v>
      </c>
      <c r="C72" s="7" t="str">
        <f>"24103010310"</f>
        <v>24103010310</v>
      </c>
      <c r="D72" s="7">
        <v>-1</v>
      </c>
    </row>
    <row r="73" s="1" customFormat="1" ht="18" customHeight="1" spans="1:4">
      <c r="A73" s="7" t="str">
        <f t="shared" si="1"/>
        <v>103</v>
      </c>
      <c r="B73" s="7" t="s">
        <v>6</v>
      </c>
      <c r="C73" s="7" t="str">
        <f>"24103010311"</f>
        <v>24103010311</v>
      </c>
      <c r="D73" s="7">
        <v>59.18</v>
      </c>
    </row>
    <row r="74" s="1" customFormat="1" ht="18" customHeight="1" spans="1:4">
      <c r="A74" s="7" t="str">
        <f t="shared" si="1"/>
        <v>103</v>
      </c>
      <c r="B74" s="7" t="s">
        <v>6</v>
      </c>
      <c r="C74" s="7" t="str">
        <f>"24103010312"</f>
        <v>24103010312</v>
      </c>
      <c r="D74" s="7">
        <v>-1</v>
      </c>
    </row>
    <row r="75" s="1" customFormat="1" ht="18" customHeight="1" spans="1:4">
      <c r="A75" s="7" t="str">
        <f t="shared" si="1"/>
        <v>103</v>
      </c>
      <c r="B75" s="7" t="s">
        <v>6</v>
      </c>
      <c r="C75" s="7" t="str">
        <f>"24103010313"</f>
        <v>24103010313</v>
      </c>
      <c r="D75" s="7">
        <v>-1</v>
      </c>
    </row>
    <row r="76" s="1" customFormat="1" ht="18" customHeight="1" spans="1:4">
      <c r="A76" s="7" t="str">
        <f t="shared" si="1"/>
        <v>103</v>
      </c>
      <c r="B76" s="7" t="s">
        <v>6</v>
      </c>
      <c r="C76" s="7" t="str">
        <f>"24103010314"</f>
        <v>24103010314</v>
      </c>
      <c r="D76" s="7">
        <v>66.13</v>
      </c>
    </row>
    <row r="77" s="1" customFormat="1" ht="18" customHeight="1" spans="1:4">
      <c r="A77" s="7" t="str">
        <f t="shared" si="1"/>
        <v>103</v>
      </c>
      <c r="B77" s="7" t="s">
        <v>6</v>
      </c>
      <c r="C77" s="7" t="str">
        <f>"24103010315"</f>
        <v>24103010315</v>
      </c>
      <c r="D77" s="7">
        <v>65.86</v>
      </c>
    </row>
    <row r="78" s="1" customFormat="1" ht="18" customHeight="1" spans="1:4">
      <c r="A78" s="7" t="str">
        <f t="shared" si="1"/>
        <v>103</v>
      </c>
      <c r="B78" s="7" t="s">
        <v>6</v>
      </c>
      <c r="C78" s="7" t="str">
        <f>"24103010316"</f>
        <v>24103010316</v>
      </c>
      <c r="D78" s="7">
        <v>-1</v>
      </c>
    </row>
    <row r="79" s="1" customFormat="1" ht="18" customHeight="1" spans="1:4">
      <c r="A79" s="7" t="str">
        <f t="shared" si="1"/>
        <v>103</v>
      </c>
      <c r="B79" s="7" t="s">
        <v>6</v>
      </c>
      <c r="C79" s="7" t="str">
        <f>"24103010317"</f>
        <v>24103010317</v>
      </c>
      <c r="D79" s="7">
        <v>-1</v>
      </c>
    </row>
    <row r="80" s="1" customFormat="1" ht="18" customHeight="1" spans="1:4">
      <c r="A80" s="7" t="str">
        <f t="shared" si="1"/>
        <v>103</v>
      </c>
      <c r="B80" s="7" t="s">
        <v>6</v>
      </c>
      <c r="C80" s="7" t="str">
        <f>"24103010318"</f>
        <v>24103010318</v>
      </c>
      <c r="D80" s="7">
        <v>-1</v>
      </c>
    </row>
    <row r="81" s="1" customFormat="1" ht="18" customHeight="1" spans="1:4">
      <c r="A81" s="7" t="str">
        <f t="shared" si="1"/>
        <v>103</v>
      </c>
      <c r="B81" s="7" t="s">
        <v>6</v>
      </c>
      <c r="C81" s="7" t="str">
        <f>"24103010319"</f>
        <v>24103010319</v>
      </c>
      <c r="D81" s="7">
        <v>-1</v>
      </c>
    </row>
    <row r="82" s="1" customFormat="1" ht="18" customHeight="1" spans="1:4">
      <c r="A82" s="7" t="str">
        <f t="shared" ref="A82:A145" si="2">"104"</f>
        <v>104</v>
      </c>
      <c r="B82" s="7" t="s">
        <v>7</v>
      </c>
      <c r="C82" s="7" t="str">
        <f>"24104010320"</f>
        <v>24104010320</v>
      </c>
      <c r="D82" s="7">
        <v>62.69</v>
      </c>
    </row>
    <row r="83" s="1" customFormat="1" ht="18" customHeight="1" spans="1:4">
      <c r="A83" s="7" t="str">
        <f t="shared" si="2"/>
        <v>104</v>
      </c>
      <c r="B83" s="7" t="s">
        <v>7</v>
      </c>
      <c r="C83" s="7" t="str">
        <f>"24104010321"</f>
        <v>24104010321</v>
      </c>
      <c r="D83" s="7">
        <v>58.13</v>
      </c>
    </row>
    <row r="84" s="1" customFormat="1" ht="18" customHeight="1" spans="1:4">
      <c r="A84" s="7" t="str">
        <f t="shared" si="2"/>
        <v>104</v>
      </c>
      <c r="B84" s="7" t="s">
        <v>7</v>
      </c>
      <c r="C84" s="7" t="str">
        <f>"24104010322"</f>
        <v>24104010322</v>
      </c>
      <c r="D84" s="7">
        <v>-1</v>
      </c>
    </row>
    <row r="85" s="1" customFormat="1" ht="18" customHeight="1" spans="1:4">
      <c r="A85" s="7" t="str">
        <f t="shared" si="2"/>
        <v>104</v>
      </c>
      <c r="B85" s="7" t="s">
        <v>7</v>
      </c>
      <c r="C85" s="7" t="str">
        <f>"24104010323"</f>
        <v>24104010323</v>
      </c>
      <c r="D85" s="7">
        <v>-1</v>
      </c>
    </row>
    <row r="86" s="1" customFormat="1" ht="18" customHeight="1" spans="1:4">
      <c r="A86" s="7" t="str">
        <f t="shared" si="2"/>
        <v>104</v>
      </c>
      <c r="B86" s="7" t="s">
        <v>7</v>
      </c>
      <c r="C86" s="7" t="str">
        <f>"24104010324"</f>
        <v>24104010324</v>
      </c>
      <c r="D86" s="7">
        <v>57.83</v>
      </c>
    </row>
    <row r="87" s="1" customFormat="1" ht="18" customHeight="1" spans="1:4">
      <c r="A87" s="7" t="str">
        <f t="shared" si="2"/>
        <v>104</v>
      </c>
      <c r="B87" s="7" t="s">
        <v>7</v>
      </c>
      <c r="C87" s="7" t="str">
        <f>"24104010325"</f>
        <v>24104010325</v>
      </c>
      <c r="D87" s="7">
        <v>67.93</v>
      </c>
    </row>
    <row r="88" s="1" customFormat="1" ht="18" customHeight="1" spans="1:4">
      <c r="A88" s="7" t="str">
        <f t="shared" si="2"/>
        <v>104</v>
      </c>
      <c r="B88" s="7" t="s">
        <v>7</v>
      </c>
      <c r="C88" s="7" t="str">
        <f>"24104010326"</f>
        <v>24104010326</v>
      </c>
      <c r="D88" s="7">
        <v>-1</v>
      </c>
    </row>
    <row r="89" s="1" customFormat="1" ht="18" customHeight="1" spans="1:4">
      <c r="A89" s="7" t="str">
        <f t="shared" si="2"/>
        <v>104</v>
      </c>
      <c r="B89" s="7" t="s">
        <v>7</v>
      </c>
      <c r="C89" s="7" t="str">
        <f>"24104010327"</f>
        <v>24104010327</v>
      </c>
      <c r="D89" s="7">
        <v>67.45</v>
      </c>
    </row>
    <row r="90" s="1" customFormat="1" ht="18" customHeight="1" spans="1:4">
      <c r="A90" s="7" t="str">
        <f t="shared" si="2"/>
        <v>104</v>
      </c>
      <c r="B90" s="7" t="s">
        <v>7</v>
      </c>
      <c r="C90" s="7" t="str">
        <f>"24104010328"</f>
        <v>24104010328</v>
      </c>
      <c r="D90" s="7">
        <v>57.04</v>
      </c>
    </row>
    <row r="91" s="1" customFormat="1" ht="18" customHeight="1" spans="1:4">
      <c r="A91" s="7" t="str">
        <f t="shared" si="2"/>
        <v>104</v>
      </c>
      <c r="B91" s="7" t="s">
        <v>7</v>
      </c>
      <c r="C91" s="7" t="str">
        <f>"24104010329"</f>
        <v>24104010329</v>
      </c>
      <c r="D91" s="7">
        <v>-1</v>
      </c>
    </row>
    <row r="92" s="1" customFormat="1" ht="18" customHeight="1" spans="1:4">
      <c r="A92" s="7" t="str">
        <f t="shared" si="2"/>
        <v>104</v>
      </c>
      <c r="B92" s="7" t="s">
        <v>7</v>
      </c>
      <c r="C92" s="7" t="str">
        <f>"24104010330"</f>
        <v>24104010330</v>
      </c>
      <c r="D92" s="7">
        <v>51.84</v>
      </c>
    </row>
    <row r="93" s="1" customFormat="1" ht="18" customHeight="1" spans="1:4">
      <c r="A93" s="7" t="str">
        <f t="shared" si="2"/>
        <v>104</v>
      </c>
      <c r="B93" s="7" t="s">
        <v>7</v>
      </c>
      <c r="C93" s="7" t="str">
        <f>"24104010401"</f>
        <v>24104010401</v>
      </c>
      <c r="D93" s="7">
        <v>61.33</v>
      </c>
    </row>
    <row r="94" s="1" customFormat="1" ht="18" customHeight="1" spans="1:4">
      <c r="A94" s="7" t="str">
        <f t="shared" si="2"/>
        <v>104</v>
      </c>
      <c r="B94" s="7" t="s">
        <v>7</v>
      </c>
      <c r="C94" s="7" t="str">
        <f>"24104010402"</f>
        <v>24104010402</v>
      </c>
      <c r="D94" s="7">
        <v>72.02</v>
      </c>
    </row>
    <row r="95" s="1" customFormat="1" ht="18" customHeight="1" spans="1:4">
      <c r="A95" s="7" t="str">
        <f t="shared" si="2"/>
        <v>104</v>
      </c>
      <c r="B95" s="7" t="s">
        <v>7</v>
      </c>
      <c r="C95" s="7" t="str">
        <f>"24104010403"</f>
        <v>24104010403</v>
      </c>
      <c r="D95" s="7">
        <v>-1</v>
      </c>
    </row>
    <row r="96" s="1" customFormat="1" ht="18" customHeight="1" spans="1:4">
      <c r="A96" s="7" t="str">
        <f t="shared" si="2"/>
        <v>104</v>
      </c>
      <c r="B96" s="7" t="s">
        <v>7</v>
      </c>
      <c r="C96" s="7" t="str">
        <f>"24104010404"</f>
        <v>24104010404</v>
      </c>
      <c r="D96" s="7">
        <v>-1</v>
      </c>
    </row>
    <row r="97" s="1" customFormat="1" ht="18" customHeight="1" spans="1:4">
      <c r="A97" s="7" t="str">
        <f t="shared" si="2"/>
        <v>104</v>
      </c>
      <c r="B97" s="7" t="s">
        <v>7</v>
      </c>
      <c r="C97" s="7" t="str">
        <f>"24104010405"</f>
        <v>24104010405</v>
      </c>
      <c r="D97" s="7">
        <v>66.65</v>
      </c>
    </row>
    <row r="98" s="1" customFormat="1" ht="18" customHeight="1" spans="1:4">
      <c r="A98" s="7" t="str">
        <f t="shared" si="2"/>
        <v>104</v>
      </c>
      <c r="B98" s="7" t="s">
        <v>7</v>
      </c>
      <c r="C98" s="7" t="str">
        <f>"24104010406"</f>
        <v>24104010406</v>
      </c>
      <c r="D98" s="7">
        <v>-1</v>
      </c>
    </row>
    <row r="99" s="1" customFormat="1" ht="18" customHeight="1" spans="1:4">
      <c r="A99" s="7" t="str">
        <f t="shared" si="2"/>
        <v>104</v>
      </c>
      <c r="B99" s="7" t="s">
        <v>7</v>
      </c>
      <c r="C99" s="7" t="str">
        <f>"24104010407"</f>
        <v>24104010407</v>
      </c>
      <c r="D99" s="7">
        <v>58.65</v>
      </c>
    </row>
    <row r="100" s="1" customFormat="1" ht="18" customHeight="1" spans="1:4">
      <c r="A100" s="7" t="str">
        <f t="shared" si="2"/>
        <v>104</v>
      </c>
      <c r="B100" s="7" t="s">
        <v>7</v>
      </c>
      <c r="C100" s="7" t="str">
        <f>"24104010408"</f>
        <v>24104010408</v>
      </c>
      <c r="D100" s="7">
        <v>62.35</v>
      </c>
    </row>
    <row r="101" s="1" customFormat="1" ht="18" customHeight="1" spans="1:4">
      <c r="A101" s="7" t="str">
        <f t="shared" si="2"/>
        <v>104</v>
      </c>
      <c r="B101" s="7" t="s">
        <v>7</v>
      </c>
      <c r="C101" s="7" t="str">
        <f>"24104010409"</f>
        <v>24104010409</v>
      </c>
      <c r="D101" s="7">
        <v>-1</v>
      </c>
    </row>
    <row r="102" s="1" customFormat="1" ht="18" customHeight="1" spans="1:4">
      <c r="A102" s="7" t="str">
        <f t="shared" si="2"/>
        <v>104</v>
      </c>
      <c r="B102" s="7" t="s">
        <v>7</v>
      </c>
      <c r="C102" s="7" t="str">
        <f>"24104010410"</f>
        <v>24104010410</v>
      </c>
      <c r="D102" s="7">
        <v>64.25</v>
      </c>
    </row>
    <row r="103" s="1" customFormat="1" ht="18" customHeight="1" spans="1:4">
      <c r="A103" s="7" t="str">
        <f t="shared" si="2"/>
        <v>104</v>
      </c>
      <c r="B103" s="7" t="s">
        <v>7</v>
      </c>
      <c r="C103" s="7" t="str">
        <f>"24104010411"</f>
        <v>24104010411</v>
      </c>
      <c r="D103" s="7">
        <v>59.79</v>
      </c>
    </row>
    <row r="104" s="1" customFormat="1" ht="18" customHeight="1" spans="1:4">
      <c r="A104" s="7" t="str">
        <f t="shared" si="2"/>
        <v>104</v>
      </c>
      <c r="B104" s="7" t="s">
        <v>7</v>
      </c>
      <c r="C104" s="7" t="str">
        <f>"24104010412"</f>
        <v>24104010412</v>
      </c>
      <c r="D104" s="7">
        <v>66.97</v>
      </c>
    </row>
    <row r="105" s="1" customFormat="1" ht="18" customHeight="1" spans="1:4">
      <c r="A105" s="7" t="str">
        <f t="shared" si="2"/>
        <v>104</v>
      </c>
      <c r="B105" s="7" t="s">
        <v>7</v>
      </c>
      <c r="C105" s="7" t="str">
        <f>"24104010413"</f>
        <v>24104010413</v>
      </c>
      <c r="D105" s="7">
        <v>-1</v>
      </c>
    </row>
    <row r="106" s="1" customFormat="1" ht="18" customHeight="1" spans="1:4">
      <c r="A106" s="7" t="str">
        <f t="shared" si="2"/>
        <v>104</v>
      </c>
      <c r="B106" s="7" t="s">
        <v>7</v>
      </c>
      <c r="C106" s="7" t="str">
        <f>"24104010414"</f>
        <v>24104010414</v>
      </c>
      <c r="D106" s="7">
        <v>63.3</v>
      </c>
    </row>
    <row r="107" s="1" customFormat="1" ht="18" customHeight="1" spans="1:4">
      <c r="A107" s="7" t="str">
        <f t="shared" si="2"/>
        <v>104</v>
      </c>
      <c r="B107" s="7" t="s">
        <v>7</v>
      </c>
      <c r="C107" s="7" t="str">
        <f>"24104010415"</f>
        <v>24104010415</v>
      </c>
      <c r="D107" s="7">
        <v>-1</v>
      </c>
    </row>
    <row r="108" s="1" customFormat="1" ht="18" customHeight="1" spans="1:4">
      <c r="A108" s="7" t="str">
        <f t="shared" si="2"/>
        <v>104</v>
      </c>
      <c r="B108" s="7" t="s">
        <v>7</v>
      </c>
      <c r="C108" s="7" t="str">
        <f>"24104010416"</f>
        <v>24104010416</v>
      </c>
      <c r="D108" s="7">
        <v>55.96</v>
      </c>
    </row>
    <row r="109" s="1" customFormat="1" ht="18" customHeight="1" spans="1:4">
      <c r="A109" s="7" t="str">
        <f t="shared" si="2"/>
        <v>104</v>
      </c>
      <c r="B109" s="7" t="s">
        <v>7</v>
      </c>
      <c r="C109" s="7" t="str">
        <f>"24104010417"</f>
        <v>24104010417</v>
      </c>
      <c r="D109" s="7">
        <v>63.82</v>
      </c>
    </row>
    <row r="110" s="1" customFormat="1" ht="18" customHeight="1" spans="1:4">
      <c r="A110" s="7" t="str">
        <f t="shared" si="2"/>
        <v>104</v>
      </c>
      <c r="B110" s="7" t="s">
        <v>7</v>
      </c>
      <c r="C110" s="7" t="str">
        <f>"24104010418"</f>
        <v>24104010418</v>
      </c>
      <c r="D110" s="7">
        <v>63.43</v>
      </c>
    </row>
    <row r="111" s="1" customFormat="1" ht="18" customHeight="1" spans="1:4">
      <c r="A111" s="7" t="str">
        <f t="shared" si="2"/>
        <v>104</v>
      </c>
      <c r="B111" s="7" t="s">
        <v>7</v>
      </c>
      <c r="C111" s="7" t="str">
        <f>"24104010419"</f>
        <v>24104010419</v>
      </c>
      <c r="D111" s="7">
        <v>63.23</v>
      </c>
    </row>
    <row r="112" s="1" customFormat="1" ht="18" customHeight="1" spans="1:4">
      <c r="A112" s="7" t="str">
        <f t="shared" si="2"/>
        <v>104</v>
      </c>
      <c r="B112" s="7" t="s">
        <v>7</v>
      </c>
      <c r="C112" s="7" t="str">
        <f>"24104010420"</f>
        <v>24104010420</v>
      </c>
      <c r="D112" s="7">
        <v>64.2</v>
      </c>
    </row>
    <row r="113" s="1" customFormat="1" ht="18" customHeight="1" spans="1:4">
      <c r="A113" s="7" t="str">
        <f t="shared" si="2"/>
        <v>104</v>
      </c>
      <c r="B113" s="7" t="s">
        <v>7</v>
      </c>
      <c r="C113" s="7" t="str">
        <f>"24104010421"</f>
        <v>24104010421</v>
      </c>
      <c r="D113" s="7">
        <v>66.19</v>
      </c>
    </row>
    <row r="114" s="1" customFormat="1" ht="18" customHeight="1" spans="1:4">
      <c r="A114" s="7" t="str">
        <f t="shared" si="2"/>
        <v>104</v>
      </c>
      <c r="B114" s="7" t="s">
        <v>7</v>
      </c>
      <c r="C114" s="7" t="str">
        <f>"24104010422"</f>
        <v>24104010422</v>
      </c>
      <c r="D114" s="7">
        <v>63.37</v>
      </c>
    </row>
    <row r="115" s="1" customFormat="1" ht="18" customHeight="1" spans="1:4">
      <c r="A115" s="7" t="str">
        <f t="shared" si="2"/>
        <v>104</v>
      </c>
      <c r="B115" s="7" t="s">
        <v>7</v>
      </c>
      <c r="C115" s="7" t="str">
        <f>"24104010423"</f>
        <v>24104010423</v>
      </c>
      <c r="D115" s="7">
        <v>64.62</v>
      </c>
    </row>
    <row r="116" s="1" customFormat="1" ht="18" customHeight="1" spans="1:4">
      <c r="A116" s="7" t="str">
        <f t="shared" si="2"/>
        <v>104</v>
      </c>
      <c r="B116" s="7" t="s">
        <v>7</v>
      </c>
      <c r="C116" s="7" t="str">
        <f>"24104010424"</f>
        <v>24104010424</v>
      </c>
      <c r="D116" s="7">
        <v>-1</v>
      </c>
    </row>
    <row r="117" s="1" customFormat="1" ht="18" customHeight="1" spans="1:4">
      <c r="A117" s="7" t="str">
        <f t="shared" si="2"/>
        <v>104</v>
      </c>
      <c r="B117" s="7" t="s">
        <v>7</v>
      </c>
      <c r="C117" s="7" t="str">
        <f>"24104010425"</f>
        <v>24104010425</v>
      </c>
      <c r="D117" s="7">
        <v>-1</v>
      </c>
    </row>
    <row r="118" s="1" customFormat="1" ht="18" customHeight="1" spans="1:4">
      <c r="A118" s="7" t="str">
        <f t="shared" si="2"/>
        <v>104</v>
      </c>
      <c r="B118" s="7" t="s">
        <v>7</v>
      </c>
      <c r="C118" s="7" t="str">
        <f>"24104010426"</f>
        <v>24104010426</v>
      </c>
      <c r="D118" s="7">
        <v>-1</v>
      </c>
    </row>
    <row r="119" s="1" customFormat="1" ht="18" customHeight="1" spans="1:4">
      <c r="A119" s="7" t="str">
        <f t="shared" si="2"/>
        <v>104</v>
      </c>
      <c r="B119" s="7" t="s">
        <v>7</v>
      </c>
      <c r="C119" s="7" t="str">
        <f>"24104010427"</f>
        <v>24104010427</v>
      </c>
      <c r="D119" s="7">
        <v>60.64</v>
      </c>
    </row>
    <row r="120" s="1" customFormat="1" ht="18" customHeight="1" spans="1:4">
      <c r="A120" s="7" t="str">
        <f t="shared" si="2"/>
        <v>104</v>
      </c>
      <c r="B120" s="7" t="s">
        <v>7</v>
      </c>
      <c r="C120" s="7" t="str">
        <f>"24104010428"</f>
        <v>24104010428</v>
      </c>
      <c r="D120" s="7">
        <v>-1</v>
      </c>
    </row>
    <row r="121" s="1" customFormat="1" ht="18" customHeight="1" spans="1:4">
      <c r="A121" s="7" t="str">
        <f t="shared" si="2"/>
        <v>104</v>
      </c>
      <c r="B121" s="7" t="s">
        <v>7</v>
      </c>
      <c r="C121" s="7" t="str">
        <f>"24104010429"</f>
        <v>24104010429</v>
      </c>
      <c r="D121" s="7">
        <v>-1</v>
      </c>
    </row>
    <row r="122" s="1" customFormat="1" ht="18" customHeight="1" spans="1:4">
      <c r="A122" s="7" t="str">
        <f t="shared" si="2"/>
        <v>104</v>
      </c>
      <c r="B122" s="7" t="s">
        <v>7</v>
      </c>
      <c r="C122" s="7" t="str">
        <f>"24104010430"</f>
        <v>24104010430</v>
      </c>
      <c r="D122" s="7">
        <v>59.63</v>
      </c>
    </row>
    <row r="123" s="1" customFormat="1" ht="18" customHeight="1" spans="1:4">
      <c r="A123" s="7" t="str">
        <f t="shared" si="2"/>
        <v>104</v>
      </c>
      <c r="B123" s="7" t="s">
        <v>7</v>
      </c>
      <c r="C123" s="7" t="str">
        <f>"24104010501"</f>
        <v>24104010501</v>
      </c>
      <c r="D123" s="7">
        <v>-1</v>
      </c>
    </row>
    <row r="124" s="1" customFormat="1" ht="18" customHeight="1" spans="1:4">
      <c r="A124" s="7" t="str">
        <f t="shared" si="2"/>
        <v>104</v>
      </c>
      <c r="B124" s="7" t="s">
        <v>7</v>
      </c>
      <c r="C124" s="7" t="str">
        <f>"24104010502"</f>
        <v>24104010502</v>
      </c>
      <c r="D124" s="7">
        <v>64.33</v>
      </c>
    </row>
    <row r="125" s="1" customFormat="1" ht="18" customHeight="1" spans="1:4">
      <c r="A125" s="7" t="str">
        <f t="shared" si="2"/>
        <v>104</v>
      </c>
      <c r="B125" s="7" t="s">
        <v>7</v>
      </c>
      <c r="C125" s="7" t="str">
        <f>"24104010503"</f>
        <v>24104010503</v>
      </c>
      <c r="D125" s="7">
        <v>60.4</v>
      </c>
    </row>
    <row r="126" s="1" customFormat="1" ht="18" customHeight="1" spans="1:4">
      <c r="A126" s="7" t="str">
        <f t="shared" si="2"/>
        <v>104</v>
      </c>
      <c r="B126" s="7" t="s">
        <v>7</v>
      </c>
      <c r="C126" s="7" t="str">
        <f>"24104010504"</f>
        <v>24104010504</v>
      </c>
      <c r="D126" s="7">
        <v>59.99</v>
      </c>
    </row>
    <row r="127" s="1" customFormat="1" ht="18" customHeight="1" spans="1:4">
      <c r="A127" s="7" t="str">
        <f t="shared" si="2"/>
        <v>104</v>
      </c>
      <c r="B127" s="7" t="s">
        <v>7</v>
      </c>
      <c r="C127" s="7" t="str">
        <f>"24104010505"</f>
        <v>24104010505</v>
      </c>
      <c r="D127" s="7">
        <v>60.37</v>
      </c>
    </row>
    <row r="128" s="1" customFormat="1" ht="18" customHeight="1" spans="1:4">
      <c r="A128" s="7" t="str">
        <f t="shared" si="2"/>
        <v>104</v>
      </c>
      <c r="B128" s="7" t="s">
        <v>7</v>
      </c>
      <c r="C128" s="7" t="str">
        <f>"24104010506"</f>
        <v>24104010506</v>
      </c>
      <c r="D128" s="7">
        <v>-1</v>
      </c>
    </row>
    <row r="129" s="1" customFormat="1" ht="18" customHeight="1" spans="1:4">
      <c r="A129" s="7" t="str">
        <f t="shared" si="2"/>
        <v>104</v>
      </c>
      <c r="B129" s="7" t="s">
        <v>7</v>
      </c>
      <c r="C129" s="7" t="str">
        <f>"24104010507"</f>
        <v>24104010507</v>
      </c>
      <c r="D129" s="7">
        <v>-1</v>
      </c>
    </row>
    <row r="130" s="1" customFormat="1" ht="18" customHeight="1" spans="1:4">
      <c r="A130" s="7" t="str">
        <f t="shared" si="2"/>
        <v>104</v>
      </c>
      <c r="B130" s="7" t="s">
        <v>7</v>
      </c>
      <c r="C130" s="7" t="str">
        <f>"24104010508"</f>
        <v>24104010508</v>
      </c>
      <c r="D130" s="7">
        <v>-1</v>
      </c>
    </row>
    <row r="131" s="1" customFormat="1" ht="18" customHeight="1" spans="1:4">
      <c r="A131" s="7" t="str">
        <f t="shared" si="2"/>
        <v>104</v>
      </c>
      <c r="B131" s="7" t="s">
        <v>7</v>
      </c>
      <c r="C131" s="7" t="str">
        <f>"24104010509"</f>
        <v>24104010509</v>
      </c>
      <c r="D131" s="7">
        <v>-1</v>
      </c>
    </row>
    <row r="132" s="1" customFormat="1" ht="18" customHeight="1" spans="1:4">
      <c r="A132" s="7" t="str">
        <f t="shared" si="2"/>
        <v>104</v>
      </c>
      <c r="B132" s="7" t="s">
        <v>7</v>
      </c>
      <c r="C132" s="7" t="str">
        <f>"24104010510"</f>
        <v>24104010510</v>
      </c>
      <c r="D132" s="7">
        <v>-1</v>
      </c>
    </row>
    <row r="133" s="1" customFormat="1" ht="18" customHeight="1" spans="1:4">
      <c r="A133" s="7" t="str">
        <f t="shared" si="2"/>
        <v>104</v>
      </c>
      <c r="B133" s="7" t="s">
        <v>7</v>
      </c>
      <c r="C133" s="7" t="str">
        <f>"24104010511"</f>
        <v>24104010511</v>
      </c>
      <c r="D133" s="7">
        <v>-1</v>
      </c>
    </row>
    <row r="134" s="1" customFormat="1" ht="18" customHeight="1" spans="1:4">
      <c r="A134" s="7" t="str">
        <f t="shared" si="2"/>
        <v>104</v>
      </c>
      <c r="B134" s="7" t="s">
        <v>7</v>
      </c>
      <c r="C134" s="7" t="str">
        <f>"24104010512"</f>
        <v>24104010512</v>
      </c>
      <c r="D134" s="7">
        <v>-1</v>
      </c>
    </row>
    <row r="135" s="1" customFormat="1" ht="18" customHeight="1" spans="1:4">
      <c r="A135" s="7" t="str">
        <f t="shared" si="2"/>
        <v>104</v>
      </c>
      <c r="B135" s="7" t="s">
        <v>7</v>
      </c>
      <c r="C135" s="7" t="str">
        <f>"24104010513"</f>
        <v>24104010513</v>
      </c>
      <c r="D135" s="7">
        <v>60.64</v>
      </c>
    </row>
    <row r="136" s="1" customFormat="1" ht="18" customHeight="1" spans="1:4">
      <c r="A136" s="7" t="str">
        <f t="shared" si="2"/>
        <v>104</v>
      </c>
      <c r="B136" s="7" t="s">
        <v>7</v>
      </c>
      <c r="C136" s="7" t="str">
        <f>"24104010514"</f>
        <v>24104010514</v>
      </c>
      <c r="D136" s="7">
        <v>-1</v>
      </c>
    </row>
    <row r="137" s="1" customFormat="1" ht="18" customHeight="1" spans="1:4">
      <c r="A137" s="7" t="str">
        <f t="shared" si="2"/>
        <v>104</v>
      </c>
      <c r="B137" s="7" t="s">
        <v>7</v>
      </c>
      <c r="C137" s="7" t="str">
        <f>"24104010515"</f>
        <v>24104010515</v>
      </c>
      <c r="D137" s="7">
        <v>68.55</v>
      </c>
    </row>
    <row r="138" s="1" customFormat="1" ht="18" customHeight="1" spans="1:4">
      <c r="A138" s="7" t="str">
        <f t="shared" si="2"/>
        <v>104</v>
      </c>
      <c r="B138" s="7" t="s">
        <v>7</v>
      </c>
      <c r="C138" s="7" t="str">
        <f>"24104010516"</f>
        <v>24104010516</v>
      </c>
      <c r="D138" s="7">
        <v>-1</v>
      </c>
    </row>
    <row r="139" s="1" customFormat="1" ht="18" customHeight="1" spans="1:4">
      <c r="A139" s="7" t="str">
        <f t="shared" si="2"/>
        <v>104</v>
      </c>
      <c r="B139" s="7" t="s">
        <v>7</v>
      </c>
      <c r="C139" s="7" t="str">
        <f>"24104010517"</f>
        <v>24104010517</v>
      </c>
      <c r="D139" s="7">
        <v>66</v>
      </c>
    </row>
    <row r="140" s="1" customFormat="1" ht="18" customHeight="1" spans="1:4">
      <c r="A140" s="7" t="str">
        <f t="shared" si="2"/>
        <v>104</v>
      </c>
      <c r="B140" s="7" t="s">
        <v>7</v>
      </c>
      <c r="C140" s="7" t="str">
        <f>"24104010518"</f>
        <v>24104010518</v>
      </c>
      <c r="D140" s="7">
        <v>-1</v>
      </c>
    </row>
    <row r="141" s="1" customFormat="1" ht="18" customHeight="1" spans="1:4">
      <c r="A141" s="7" t="str">
        <f t="shared" si="2"/>
        <v>104</v>
      </c>
      <c r="B141" s="7" t="s">
        <v>7</v>
      </c>
      <c r="C141" s="7" t="str">
        <f>"24104010519"</f>
        <v>24104010519</v>
      </c>
      <c r="D141" s="7">
        <v>-1</v>
      </c>
    </row>
    <row r="142" s="1" customFormat="1" ht="18" customHeight="1" spans="1:4">
      <c r="A142" s="7" t="str">
        <f t="shared" si="2"/>
        <v>104</v>
      </c>
      <c r="B142" s="7" t="s">
        <v>7</v>
      </c>
      <c r="C142" s="7" t="str">
        <f>"24104010520"</f>
        <v>24104010520</v>
      </c>
      <c r="D142" s="7">
        <v>-1</v>
      </c>
    </row>
    <row r="143" s="1" customFormat="1" ht="18" customHeight="1" spans="1:4">
      <c r="A143" s="7" t="str">
        <f t="shared" si="2"/>
        <v>104</v>
      </c>
      <c r="B143" s="7" t="s">
        <v>7</v>
      </c>
      <c r="C143" s="7" t="str">
        <f>"24104010521"</f>
        <v>24104010521</v>
      </c>
      <c r="D143" s="7">
        <v>-1</v>
      </c>
    </row>
    <row r="144" s="1" customFormat="1" ht="18" customHeight="1" spans="1:4">
      <c r="A144" s="7" t="str">
        <f t="shared" si="2"/>
        <v>104</v>
      </c>
      <c r="B144" s="7" t="s">
        <v>7</v>
      </c>
      <c r="C144" s="7" t="str">
        <f>"24104010522"</f>
        <v>24104010522</v>
      </c>
      <c r="D144" s="7">
        <v>-1</v>
      </c>
    </row>
    <row r="145" s="1" customFormat="1" ht="18" customHeight="1" spans="1:4">
      <c r="A145" s="7" t="str">
        <f t="shared" si="2"/>
        <v>104</v>
      </c>
      <c r="B145" s="7" t="s">
        <v>7</v>
      </c>
      <c r="C145" s="7" t="str">
        <f>"24104010523"</f>
        <v>24104010523</v>
      </c>
      <c r="D145" s="7">
        <v>-1</v>
      </c>
    </row>
    <row r="146" s="1" customFormat="1" ht="18" customHeight="1" spans="1:4">
      <c r="A146" s="7" t="str">
        <f>"104"</f>
        <v>104</v>
      </c>
      <c r="B146" s="7" t="s">
        <v>7</v>
      </c>
      <c r="C146" s="7" t="str">
        <f>"24104010524"</f>
        <v>24104010524</v>
      </c>
      <c r="D146" s="7">
        <v>-1</v>
      </c>
    </row>
    <row r="147" s="1" customFormat="1" ht="18" customHeight="1" spans="1:4">
      <c r="A147" s="7" t="str">
        <f>"104"</f>
        <v>104</v>
      </c>
      <c r="B147" s="7" t="s">
        <v>7</v>
      </c>
      <c r="C147" s="7" t="str">
        <f>"24104010525"</f>
        <v>24104010525</v>
      </c>
      <c r="D147" s="7">
        <v>-1</v>
      </c>
    </row>
    <row r="148" s="1" customFormat="1" ht="18" customHeight="1" spans="1:4">
      <c r="A148" s="7" t="str">
        <f t="shared" ref="A148:A211" si="3">"106"</f>
        <v>106</v>
      </c>
      <c r="B148" s="7" t="s">
        <v>8</v>
      </c>
      <c r="C148" s="7" t="str">
        <f>"24106010526"</f>
        <v>24106010526</v>
      </c>
      <c r="D148" s="7">
        <v>63.36</v>
      </c>
    </row>
    <row r="149" s="1" customFormat="1" ht="18" customHeight="1" spans="1:4">
      <c r="A149" s="7" t="str">
        <f t="shared" si="3"/>
        <v>106</v>
      </c>
      <c r="B149" s="7" t="s">
        <v>8</v>
      </c>
      <c r="C149" s="7" t="str">
        <f>"24106010527"</f>
        <v>24106010527</v>
      </c>
      <c r="D149" s="7">
        <v>62.88</v>
      </c>
    </row>
    <row r="150" s="1" customFormat="1" ht="18" customHeight="1" spans="1:4">
      <c r="A150" s="7" t="str">
        <f t="shared" si="3"/>
        <v>106</v>
      </c>
      <c r="B150" s="7" t="s">
        <v>8</v>
      </c>
      <c r="C150" s="7" t="str">
        <f>"24106010528"</f>
        <v>24106010528</v>
      </c>
      <c r="D150" s="7">
        <v>63.07</v>
      </c>
    </row>
    <row r="151" s="1" customFormat="1" ht="18" customHeight="1" spans="1:4">
      <c r="A151" s="7" t="str">
        <f t="shared" si="3"/>
        <v>106</v>
      </c>
      <c r="B151" s="7" t="s">
        <v>8</v>
      </c>
      <c r="C151" s="7" t="str">
        <f>"24106010529"</f>
        <v>24106010529</v>
      </c>
      <c r="D151" s="7">
        <v>-1</v>
      </c>
    </row>
    <row r="152" s="1" customFormat="1" ht="18" customHeight="1" spans="1:4">
      <c r="A152" s="7" t="str">
        <f t="shared" si="3"/>
        <v>106</v>
      </c>
      <c r="B152" s="7" t="s">
        <v>8</v>
      </c>
      <c r="C152" s="7" t="str">
        <f>"24106010530"</f>
        <v>24106010530</v>
      </c>
      <c r="D152" s="7">
        <v>63.61</v>
      </c>
    </row>
    <row r="153" s="1" customFormat="1" ht="18" customHeight="1" spans="1:4">
      <c r="A153" s="7" t="str">
        <f t="shared" si="3"/>
        <v>106</v>
      </c>
      <c r="B153" s="7" t="s">
        <v>8</v>
      </c>
      <c r="C153" s="7" t="str">
        <f>"24106010601"</f>
        <v>24106010601</v>
      </c>
      <c r="D153" s="7">
        <v>67.54</v>
      </c>
    </row>
    <row r="154" s="1" customFormat="1" ht="18" customHeight="1" spans="1:4">
      <c r="A154" s="7" t="str">
        <f t="shared" si="3"/>
        <v>106</v>
      </c>
      <c r="B154" s="7" t="s">
        <v>8</v>
      </c>
      <c r="C154" s="7" t="str">
        <f>"24106010602"</f>
        <v>24106010602</v>
      </c>
      <c r="D154" s="7">
        <v>65.83</v>
      </c>
    </row>
    <row r="155" s="1" customFormat="1" ht="18" customHeight="1" spans="1:4">
      <c r="A155" s="7" t="str">
        <f t="shared" si="3"/>
        <v>106</v>
      </c>
      <c r="B155" s="7" t="s">
        <v>8</v>
      </c>
      <c r="C155" s="7" t="str">
        <f>"24106010603"</f>
        <v>24106010603</v>
      </c>
      <c r="D155" s="7">
        <v>68.04</v>
      </c>
    </row>
    <row r="156" s="1" customFormat="1" ht="18" customHeight="1" spans="1:4">
      <c r="A156" s="7" t="str">
        <f t="shared" si="3"/>
        <v>106</v>
      </c>
      <c r="B156" s="7" t="s">
        <v>8</v>
      </c>
      <c r="C156" s="7" t="str">
        <f>"24106010604"</f>
        <v>24106010604</v>
      </c>
      <c r="D156" s="7">
        <v>62.69</v>
      </c>
    </row>
    <row r="157" s="1" customFormat="1" ht="18" customHeight="1" spans="1:4">
      <c r="A157" s="7" t="str">
        <f t="shared" si="3"/>
        <v>106</v>
      </c>
      <c r="B157" s="7" t="s">
        <v>8</v>
      </c>
      <c r="C157" s="7" t="str">
        <f>"24106010605"</f>
        <v>24106010605</v>
      </c>
      <c r="D157" s="7">
        <v>65.47</v>
      </c>
    </row>
    <row r="158" s="1" customFormat="1" ht="18" customHeight="1" spans="1:4">
      <c r="A158" s="7" t="str">
        <f t="shared" si="3"/>
        <v>106</v>
      </c>
      <c r="B158" s="7" t="s">
        <v>8</v>
      </c>
      <c r="C158" s="7" t="str">
        <f>"24106010606"</f>
        <v>24106010606</v>
      </c>
      <c r="D158" s="7">
        <v>-1</v>
      </c>
    </row>
    <row r="159" s="1" customFormat="1" ht="18" customHeight="1" spans="1:4">
      <c r="A159" s="7" t="str">
        <f t="shared" si="3"/>
        <v>106</v>
      </c>
      <c r="B159" s="7" t="s">
        <v>8</v>
      </c>
      <c r="C159" s="7" t="str">
        <f>"24106010607"</f>
        <v>24106010607</v>
      </c>
      <c r="D159" s="7">
        <v>65.26</v>
      </c>
    </row>
    <row r="160" s="1" customFormat="1" ht="18" customHeight="1" spans="1:4">
      <c r="A160" s="7" t="str">
        <f t="shared" si="3"/>
        <v>106</v>
      </c>
      <c r="B160" s="7" t="s">
        <v>8</v>
      </c>
      <c r="C160" s="7" t="str">
        <f>"24106010608"</f>
        <v>24106010608</v>
      </c>
      <c r="D160" s="7">
        <v>61</v>
      </c>
    </row>
    <row r="161" s="1" customFormat="1" ht="18" customHeight="1" spans="1:4">
      <c r="A161" s="7" t="str">
        <f t="shared" si="3"/>
        <v>106</v>
      </c>
      <c r="B161" s="7" t="s">
        <v>8</v>
      </c>
      <c r="C161" s="7" t="str">
        <f>"24106010609"</f>
        <v>24106010609</v>
      </c>
      <c r="D161" s="7">
        <v>-1</v>
      </c>
    </row>
    <row r="162" s="1" customFormat="1" ht="18" customHeight="1" spans="1:4">
      <c r="A162" s="7" t="str">
        <f t="shared" si="3"/>
        <v>106</v>
      </c>
      <c r="B162" s="7" t="s">
        <v>8</v>
      </c>
      <c r="C162" s="7" t="str">
        <f>"24106010610"</f>
        <v>24106010610</v>
      </c>
      <c r="D162" s="7">
        <v>-1</v>
      </c>
    </row>
    <row r="163" s="1" customFormat="1" ht="18" customHeight="1" spans="1:4">
      <c r="A163" s="7" t="str">
        <f t="shared" si="3"/>
        <v>106</v>
      </c>
      <c r="B163" s="7" t="s">
        <v>8</v>
      </c>
      <c r="C163" s="7" t="str">
        <f>"24106010611"</f>
        <v>24106010611</v>
      </c>
      <c r="D163" s="7">
        <v>-1</v>
      </c>
    </row>
    <row r="164" s="1" customFormat="1" ht="18" customHeight="1" spans="1:4">
      <c r="A164" s="7" t="str">
        <f t="shared" si="3"/>
        <v>106</v>
      </c>
      <c r="B164" s="7" t="s">
        <v>8</v>
      </c>
      <c r="C164" s="7" t="str">
        <f>"24106010612"</f>
        <v>24106010612</v>
      </c>
      <c r="D164" s="7">
        <v>68.01</v>
      </c>
    </row>
    <row r="165" s="1" customFormat="1" ht="18" customHeight="1" spans="1:4">
      <c r="A165" s="7" t="str">
        <f t="shared" si="3"/>
        <v>106</v>
      </c>
      <c r="B165" s="7" t="s">
        <v>8</v>
      </c>
      <c r="C165" s="7" t="str">
        <f>"24106010613"</f>
        <v>24106010613</v>
      </c>
      <c r="D165" s="7">
        <v>57.31</v>
      </c>
    </row>
    <row r="166" s="1" customFormat="1" ht="18" customHeight="1" spans="1:4">
      <c r="A166" s="7" t="str">
        <f t="shared" si="3"/>
        <v>106</v>
      </c>
      <c r="B166" s="7" t="s">
        <v>8</v>
      </c>
      <c r="C166" s="7" t="str">
        <f>"24106010614"</f>
        <v>24106010614</v>
      </c>
      <c r="D166" s="7">
        <v>59.7</v>
      </c>
    </row>
    <row r="167" s="1" customFormat="1" ht="18" customHeight="1" spans="1:4">
      <c r="A167" s="7" t="str">
        <f t="shared" si="3"/>
        <v>106</v>
      </c>
      <c r="B167" s="7" t="s">
        <v>8</v>
      </c>
      <c r="C167" s="7" t="str">
        <f>"24106010615"</f>
        <v>24106010615</v>
      </c>
      <c r="D167" s="7">
        <v>64.19</v>
      </c>
    </row>
    <row r="168" s="1" customFormat="1" ht="18" customHeight="1" spans="1:4">
      <c r="A168" s="7" t="str">
        <f t="shared" si="3"/>
        <v>106</v>
      </c>
      <c r="B168" s="7" t="s">
        <v>8</v>
      </c>
      <c r="C168" s="7" t="str">
        <f>"24106010616"</f>
        <v>24106010616</v>
      </c>
      <c r="D168" s="7">
        <v>-1</v>
      </c>
    </row>
    <row r="169" s="1" customFormat="1" ht="18" customHeight="1" spans="1:4">
      <c r="A169" s="7" t="str">
        <f t="shared" si="3"/>
        <v>106</v>
      </c>
      <c r="B169" s="7" t="s">
        <v>8</v>
      </c>
      <c r="C169" s="7" t="str">
        <f>"24106010617"</f>
        <v>24106010617</v>
      </c>
      <c r="D169" s="7">
        <v>63.85</v>
      </c>
    </row>
    <row r="170" s="1" customFormat="1" ht="18" customHeight="1" spans="1:4">
      <c r="A170" s="7" t="str">
        <f t="shared" si="3"/>
        <v>106</v>
      </c>
      <c r="B170" s="7" t="s">
        <v>8</v>
      </c>
      <c r="C170" s="7" t="str">
        <f>"24106010618"</f>
        <v>24106010618</v>
      </c>
      <c r="D170" s="7">
        <v>66.03</v>
      </c>
    </row>
    <row r="171" s="1" customFormat="1" ht="18" customHeight="1" spans="1:4">
      <c r="A171" s="7" t="str">
        <f t="shared" si="3"/>
        <v>106</v>
      </c>
      <c r="B171" s="7" t="s">
        <v>8</v>
      </c>
      <c r="C171" s="7" t="str">
        <f>"24106010619"</f>
        <v>24106010619</v>
      </c>
      <c r="D171" s="7">
        <v>61.8</v>
      </c>
    </row>
    <row r="172" s="1" customFormat="1" ht="18" customHeight="1" spans="1:4">
      <c r="A172" s="7" t="str">
        <f t="shared" si="3"/>
        <v>106</v>
      </c>
      <c r="B172" s="7" t="s">
        <v>8</v>
      </c>
      <c r="C172" s="7" t="str">
        <f>"24106010620"</f>
        <v>24106010620</v>
      </c>
      <c r="D172" s="7">
        <v>-1</v>
      </c>
    </row>
    <row r="173" s="1" customFormat="1" ht="18" customHeight="1" spans="1:4">
      <c r="A173" s="7" t="str">
        <f t="shared" si="3"/>
        <v>106</v>
      </c>
      <c r="B173" s="7" t="s">
        <v>8</v>
      </c>
      <c r="C173" s="7" t="str">
        <f>"24106010621"</f>
        <v>24106010621</v>
      </c>
      <c r="D173" s="7">
        <v>67</v>
      </c>
    </row>
    <row r="174" s="1" customFormat="1" ht="18" customHeight="1" spans="1:4">
      <c r="A174" s="7" t="str">
        <f t="shared" si="3"/>
        <v>106</v>
      </c>
      <c r="B174" s="7" t="s">
        <v>8</v>
      </c>
      <c r="C174" s="7" t="str">
        <f>"24106010622"</f>
        <v>24106010622</v>
      </c>
      <c r="D174" s="7">
        <v>64.23</v>
      </c>
    </row>
    <row r="175" s="1" customFormat="1" ht="18" customHeight="1" spans="1:4">
      <c r="A175" s="7" t="str">
        <f t="shared" si="3"/>
        <v>106</v>
      </c>
      <c r="B175" s="7" t="s">
        <v>8</v>
      </c>
      <c r="C175" s="7" t="str">
        <f>"24106010623"</f>
        <v>24106010623</v>
      </c>
      <c r="D175" s="7">
        <v>54.15</v>
      </c>
    </row>
    <row r="176" s="1" customFormat="1" ht="18" customHeight="1" spans="1:4">
      <c r="A176" s="7" t="str">
        <f t="shared" si="3"/>
        <v>106</v>
      </c>
      <c r="B176" s="7" t="s">
        <v>8</v>
      </c>
      <c r="C176" s="7" t="str">
        <f>"24106010624"</f>
        <v>24106010624</v>
      </c>
      <c r="D176" s="7">
        <v>67.2</v>
      </c>
    </row>
    <row r="177" s="1" customFormat="1" ht="18" customHeight="1" spans="1:4">
      <c r="A177" s="7" t="str">
        <f t="shared" si="3"/>
        <v>106</v>
      </c>
      <c r="B177" s="7" t="s">
        <v>8</v>
      </c>
      <c r="C177" s="7" t="str">
        <f>"24106010625"</f>
        <v>24106010625</v>
      </c>
      <c r="D177" s="7">
        <v>-1</v>
      </c>
    </row>
    <row r="178" s="1" customFormat="1" ht="18" customHeight="1" spans="1:4">
      <c r="A178" s="7" t="str">
        <f t="shared" si="3"/>
        <v>106</v>
      </c>
      <c r="B178" s="7" t="s">
        <v>8</v>
      </c>
      <c r="C178" s="7" t="str">
        <f>"24106010626"</f>
        <v>24106010626</v>
      </c>
      <c r="D178" s="7">
        <v>75.02</v>
      </c>
    </row>
    <row r="179" s="1" customFormat="1" ht="18" customHeight="1" spans="1:4">
      <c r="A179" s="7" t="str">
        <f t="shared" si="3"/>
        <v>106</v>
      </c>
      <c r="B179" s="7" t="s">
        <v>8</v>
      </c>
      <c r="C179" s="7" t="str">
        <f>"24106010627"</f>
        <v>24106010627</v>
      </c>
      <c r="D179" s="7">
        <v>-1</v>
      </c>
    </row>
    <row r="180" s="1" customFormat="1" ht="18" customHeight="1" spans="1:4">
      <c r="A180" s="7" t="str">
        <f t="shared" si="3"/>
        <v>106</v>
      </c>
      <c r="B180" s="7" t="s">
        <v>8</v>
      </c>
      <c r="C180" s="7" t="str">
        <f>"24106010628"</f>
        <v>24106010628</v>
      </c>
      <c r="D180" s="7">
        <v>-1</v>
      </c>
    </row>
    <row r="181" s="1" customFormat="1" ht="18" customHeight="1" spans="1:4">
      <c r="A181" s="7" t="str">
        <f t="shared" si="3"/>
        <v>106</v>
      </c>
      <c r="B181" s="7" t="s">
        <v>8</v>
      </c>
      <c r="C181" s="7" t="str">
        <f>"24106010629"</f>
        <v>24106010629</v>
      </c>
      <c r="D181" s="7">
        <v>56.78</v>
      </c>
    </row>
    <row r="182" s="1" customFormat="1" ht="18" customHeight="1" spans="1:4">
      <c r="A182" s="7" t="str">
        <f t="shared" si="3"/>
        <v>106</v>
      </c>
      <c r="B182" s="7" t="s">
        <v>8</v>
      </c>
      <c r="C182" s="7" t="str">
        <f>"24106010630"</f>
        <v>24106010630</v>
      </c>
      <c r="D182" s="7">
        <v>-1</v>
      </c>
    </row>
    <row r="183" s="1" customFormat="1" ht="18" customHeight="1" spans="1:4">
      <c r="A183" s="7" t="str">
        <f t="shared" si="3"/>
        <v>106</v>
      </c>
      <c r="B183" s="7" t="s">
        <v>8</v>
      </c>
      <c r="C183" s="7" t="str">
        <f>"24106010701"</f>
        <v>24106010701</v>
      </c>
      <c r="D183" s="7">
        <v>61.15</v>
      </c>
    </row>
    <row r="184" s="1" customFormat="1" ht="18" customHeight="1" spans="1:4">
      <c r="A184" s="7" t="str">
        <f t="shared" si="3"/>
        <v>106</v>
      </c>
      <c r="B184" s="7" t="s">
        <v>8</v>
      </c>
      <c r="C184" s="7" t="str">
        <f>"24106010702"</f>
        <v>24106010702</v>
      </c>
      <c r="D184" s="7">
        <v>-1</v>
      </c>
    </row>
    <row r="185" s="1" customFormat="1" ht="18" customHeight="1" spans="1:4">
      <c r="A185" s="7" t="str">
        <f t="shared" si="3"/>
        <v>106</v>
      </c>
      <c r="B185" s="7" t="s">
        <v>8</v>
      </c>
      <c r="C185" s="7" t="str">
        <f>"24106010703"</f>
        <v>24106010703</v>
      </c>
      <c r="D185" s="7">
        <v>60.05</v>
      </c>
    </row>
    <row r="186" s="1" customFormat="1" ht="18" customHeight="1" spans="1:4">
      <c r="A186" s="7" t="str">
        <f t="shared" si="3"/>
        <v>106</v>
      </c>
      <c r="B186" s="7" t="s">
        <v>8</v>
      </c>
      <c r="C186" s="7" t="str">
        <f>"24106010704"</f>
        <v>24106010704</v>
      </c>
      <c r="D186" s="7">
        <v>64.99</v>
      </c>
    </row>
    <row r="187" s="1" customFormat="1" ht="18" customHeight="1" spans="1:4">
      <c r="A187" s="7" t="str">
        <f t="shared" si="3"/>
        <v>106</v>
      </c>
      <c r="B187" s="7" t="s">
        <v>8</v>
      </c>
      <c r="C187" s="7" t="str">
        <f>"24106010705"</f>
        <v>24106010705</v>
      </c>
      <c r="D187" s="7">
        <v>59.85</v>
      </c>
    </row>
    <row r="188" s="1" customFormat="1" ht="18" customHeight="1" spans="1:4">
      <c r="A188" s="7" t="str">
        <f t="shared" si="3"/>
        <v>106</v>
      </c>
      <c r="B188" s="7" t="s">
        <v>8</v>
      </c>
      <c r="C188" s="7" t="str">
        <f>"24106010706"</f>
        <v>24106010706</v>
      </c>
      <c r="D188" s="7">
        <v>-1</v>
      </c>
    </row>
    <row r="189" s="1" customFormat="1" ht="18" customHeight="1" spans="1:4">
      <c r="A189" s="7" t="str">
        <f t="shared" si="3"/>
        <v>106</v>
      </c>
      <c r="B189" s="7" t="s">
        <v>8</v>
      </c>
      <c r="C189" s="7" t="str">
        <f>"24106010707"</f>
        <v>24106010707</v>
      </c>
      <c r="D189" s="7">
        <v>63.52</v>
      </c>
    </row>
    <row r="190" s="1" customFormat="1" ht="18" customHeight="1" spans="1:4">
      <c r="A190" s="7" t="str">
        <f t="shared" si="3"/>
        <v>106</v>
      </c>
      <c r="B190" s="7" t="s">
        <v>8</v>
      </c>
      <c r="C190" s="7" t="str">
        <f>"24106010708"</f>
        <v>24106010708</v>
      </c>
      <c r="D190" s="7">
        <v>-1</v>
      </c>
    </row>
    <row r="191" s="1" customFormat="1" ht="18" customHeight="1" spans="1:4">
      <c r="A191" s="7" t="str">
        <f t="shared" si="3"/>
        <v>106</v>
      </c>
      <c r="B191" s="7" t="s">
        <v>8</v>
      </c>
      <c r="C191" s="7" t="str">
        <f>"24106010709"</f>
        <v>24106010709</v>
      </c>
      <c r="D191" s="7">
        <v>-1</v>
      </c>
    </row>
    <row r="192" s="1" customFormat="1" ht="18" customHeight="1" spans="1:4">
      <c r="A192" s="7" t="str">
        <f t="shared" si="3"/>
        <v>106</v>
      </c>
      <c r="B192" s="7" t="s">
        <v>8</v>
      </c>
      <c r="C192" s="7" t="str">
        <f>"24106010710"</f>
        <v>24106010710</v>
      </c>
      <c r="D192" s="7">
        <v>62.21</v>
      </c>
    </row>
    <row r="193" s="1" customFormat="1" ht="18" customHeight="1" spans="1:4">
      <c r="A193" s="7" t="str">
        <f t="shared" si="3"/>
        <v>106</v>
      </c>
      <c r="B193" s="7" t="s">
        <v>8</v>
      </c>
      <c r="C193" s="7" t="str">
        <f>"24106010711"</f>
        <v>24106010711</v>
      </c>
      <c r="D193" s="7">
        <v>-1</v>
      </c>
    </row>
    <row r="194" s="1" customFormat="1" ht="18" customHeight="1" spans="1:4">
      <c r="A194" s="7" t="str">
        <f t="shared" si="3"/>
        <v>106</v>
      </c>
      <c r="B194" s="7" t="s">
        <v>8</v>
      </c>
      <c r="C194" s="7" t="str">
        <f>"24106010712"</f>
        <v>24106010712</v>
      </c>
      <c r="D194" s="7">
        <v>-1</v>
      </c>
    </row>
    <row r="195" s="1" customFormat="1" ht="18" customHeight="1" spans="1:4">
      <c r="A195" s="7" t="str">
        <f t="shared" si="3"/>
        <v>106</v>
      </c>
      <c r="B195" s="7" t="s">
        <v>8</v>
      </c>
      <c r="C195" s="7" t="str">
        <f>"24106010713"</f>
        <v>24106010713</v>
      </c>
      <c r="D195" s="7">
        <v>64.36</v>
      </c>
    </row>
    <row r="196" s="1" customFormat="1" ht="18" customHeight="1" spans="1:4">
      <c r="A196" s="7" t="str">
        <f t="shared" si="3"/>
        <v>106</v>
      </c>
      <c r="B196" s="7" t="s">
        <v>8</v>
      </c>
      <c r="C196" s="7" t="str">
        <f>"24106010714"</f>
        <v>24106010714</v>
      </c>
      <c r="D196" s="7">
        <v>65.23</v>
      </c>
    </row>
    <row r="197" s="1" customFormat="1" ht="18" customHeight="1" spans="1:4">
      <c r="A197" s="7" t="str">
        <f t="shared" si="3"/>
        <v>106</v>
      </c>
      <c r="B197" s="7" t="s">
        <v>8</v>
      </c>
      <c r="C197" s="7" t="str">
        <f>"24106010715"</f>
        <v>24106010715</v>
      </c>
      <c r="D197" s="7">
        <v>53.8</v>
      </c>
    </row>
    <row r="198" s="1" customFormat="1" ht="18" customHeight="1" spans="1:4">
      <c r="A198" s="7" t="str">
        <f t="shared" si="3"/>
        <v>106</v>
      </c>
      <c r="B198" s="7" t="s">
        <v>8</v>
      </c>
      <c r="C198" s="7" t="str">
        <f>"24106010716"</f>
        <v>24106010716</v>
      </c>
      <c r="D198" s="7">
        <v>65.03</v>
      </c>
    </row>
    <row r="199" s="1" customFormat="1" ht="18" customHeight="1" spans="1:4">
      <c r="A199" s="7" t="str">
        <f t="shared" si="3"/>
        <v>106</v>
      </c>
      <c r="B199" s="7" t="s">
        <v>8</v>
      </c>
      <c r="C199" s="7" t="str">
        <f>"24106010717"</f>
        <v>24106010717</v>
      </c>
      <c r="D199" s="7">
        <v>-1</v>
      </c>
    </row>
    <row r="200" s="1" customFormat="1" ht="18" customHeight="1" spans="1:4">
      <c r="A200" s="7" t="str">
        <f t="shared" si="3"/>
        <v>106</v>
      </c>
      <c r="B200" s="7" t="s">
        <v>8</v>
      </c>
      <c r="C200" s="7" t="str">
        <f>"24106010718"</f>
        <v>24106010718</v>
      </c>
      <c r="D200" s="7">
        <v>-1</v>
      </c>
    </row>
    <row r="201" s="1" customFormat="1" ht="18" customHeight="1" spans="1:4">
      <c r="A201" s="7" t="str">
        <f t="shared" si="3"/>
        <v>106</v>
      </c>
      <c r="B201" s="7" t="s">
        <v>8</v>
      </c>
      <c r="C201" s="7" t="str">
        <f>"24106010719"</f>
        <v>24106010719</v>
      </c>
      <c r="D201" s="7">
        <v>60.85</v>
      </c>
    </row>
    <row r="202" s="1" customFormat="1" ht="18" customHeight="1" spans="1:4">
      <c r="A202" s="7" t="str">
        <f t="shared" si="3"/>
        <v>106</v>
      </c>
      <c r="B202" s="7" t="s">
        <v>8</v>
      </c>
      <c r="C202" s="7" t="str">
        <f>"24106010720"</f>
        <v>24106010720</v>
      </c>
      <c r="D202" s="7">
        <v>71.01</v>
      </c>
    </row>
    <row r="203" s="1" customFormat="1" ht="18" customHeight="1" spans="1:4">
      <c r="A203" s="7" t="str">
        <f t="shared" si="3"/>
        <v>106</v>
      </c>
      <c r="B203" s="7" t="s">
        <v>8</v>
      </c>
      <c r="C203" s="7" t="str">
        <f>"24106010721"</f>
        <v>24106010721</v>
      </c>
      <c r="D203" s="7">
        <v>65.36</v>
      </c>
    </row>
    <row r="204" s="1" customFormat="1" ht="18" customHeight="1" spans="1:4">
      <c r="A204" s="7" t="str">
        <f t="shared" si="3"/>
        <v>106</v>
      </c>
      <c r="B204" s="7" t="s">
        <v>8</v>
      </c>
      <c r="C204" s="7" t="str">
        <f>"24106010722"</f>
        <v>24106010722</v>
      </c>
      <c r="D204" s="7">
        <v>63.94</v>
      </c>
    </row>
    <row r="205" s="1" customFormat="1" ht="18" customHeight="1" spans="1:4">
      <c r="A205" s="7" t="str">
        <f t="shared" si="3"/>
        <v>106</v>
      </c>
      <c r="B205" s="7" t="s">
        <v>8</v>
      </c>
      <c r="C205" s="7" t="str">
        <f>"24106010723"</f>
        <v>24106010723</v>
      </c>
      <c r="D205" s="7">
        <v>-1</v>
      </c>
    </row>
    <row r="206" s="1" customFormat="1" ht="18" customHeight="1" spans="1:4">
      <c r="A206" s="7" t="str">
        <f t="shared" si="3"/>
        <v>106</v>
      </c>
      <c r="B206" s="7" t="s">
        <v>8</v>
      </c>
      <c r="C206" s="7" t="str">
        <f>"24106010724"</f>
        <v>24106010724</v>
      </c>
      <c r="D206" s="7">
        <v>61.04</v>
      </c>
    </row>
    <row r="207" s="1" customFormat="1" ht="18" customHeight="1" spans="1:4">
      <c r="A207" s="7" t="str">
        <f t="shared" si="3"/>
        <v>106</v>
      </c>
      <c r="B207" s="7" t="s">
        <v>8</v>
      </c>
      <c r="C207" s="7" t="str">
        <f>"24106010725"</f>
        <v>24106010725</v>
      </c>
      <c r="D207" s="7">
        <v>-1</v>
      </c>
    </row>
    <row r="208" s="1" customFormat="1" ht="18" customHeight="1" spans="1:4">
      <c r="A208" s="7" t="str">
        <f t="shared" si="3"/>
        <v>106</v>
      </c>
      <c r="B208" s="7" t="s">
        <v>8</v>
      </c>
      <c r="C208" s="7" t="str">
        <f>"24106010726"</f>
        <v>24106010726</v>
      </c>
      <c r="D208" s="7">
        <v>64.34</v>
      </c>
    </row>
    <row r="209" s="1" customFormat="1" ht="18" customHeight="1" spans="1:4">
      <c r="A209" s="7" t="str">
        <f t="shared" si="3"/>
        <v>106</v>
      </c>
      <c r="B209" s="7" t="s">
        <v>8</v>
      </c>
      <c r="C209" s="7" t="str">
        <f>"24106010727"</f>
        <v>24106010727</v>
      </c>
      <c r="D209" s="7">
        <v>61.53</v>
      </c>
    </row>
    <row r="210" s="1" customFormat="1" ht="18" customHeight="1" spans="1:4">
      <c r="A210" s="7" t="str">
        <f t="shared" si="3"/>
        <v>106</v>
      </c>
      <c r="B210" s="7" t="s">
        <v>8</v>
      </c>
      <c r="C210" s="7" t="str">
        <f>"24106010728"</f>
        <v>24106010728</v>
      </c>
      <c r="D210" s="7">
        <v>-1</v>
      </c>
    </row>
    <row r="211" s="1" customFormat="1" ht="18" customHeight="1" spans="1:4">
      <c r="A211" s="7" t="str">
        <f t="shared" si="3"/>
        <v>106</v>
      </c>
      <c r="B211" s="7" t="s">
        <v>8</v>
      </c>
      <c r="C211" s="7" t="str">
        <f>"24106010729"</f>
        <v>24106010729</v>
      </c>
      <c r="D211" s="7">
        <v>58.18</v>
      </c>
    </row>
    <row r="212" s="1" customFormat="1" ht="18" customHeight="1" spans="1:4">
      <c r="A212" s="7" t="str">
        <f t="shared" ref="A212:A235" si="4">"106"</f>
        <v>106</v>
      </c>
      <c r="B212" s="7" t="s">
        <v>8</v>
      </c>
      <c r="C212" s="7" t="str">
        <f>"24106010730"</f>
        <v>24106010730</v>
      </c>
      <c r="D212" s="7">
        <v>63.83</v>
      </c>
    </row>
    <row r="213" s="1" customFormat="1" ht="18" customHeight="1" spans="1:4">
      <c r="A213" s="7" t="str">
        <f t="shared" si="4"/>
        <v>106</v>
      </c>
      <c r="B213" s="7" t="s">
        <v>8</v>
      </c>
      <c r="C213" s="7" t="str">
        <f>"24106010801"</f>
        <v>24106010801</v>
      </c>
      <c r="D213" s="7">
        <v>56.9</v>
      </c>
    </row>
    <row r="214" s="1" customFormat="1" ht="18" customHeight="1" spans="1:4">
      <c r="A214" s="7" t="str">
        <f t="shared" si="4"/>
        <v>106</v>
      </c>
      <c r="B214" s="7" t="s">
        <v>8</v>
      </c>
      <c r="C214" s="7" t="str">
        <f>"24106010802"</f>
        <v>24106010802</v>
      </c>
      <c r="D214" s="7">
        <v>58.86</v>
      </c>
    </row>
    <row r="215" s="1" customFormat="1" ht="18" customHeight="1" spans="1:4">
      <c r="A215" s="7" t="str">
        <f t="shared" si="4"/>
        <v>106</v>
      </c>
      <c r="B215" s="7" t="s">
        <v>8</v>
      </c>
      <c r="C215" s="7" t="str">
        <f>"24106010803"</f>
        <v>24106010803</v>
      </c>
      <c r="D215" s="7">
        <v>61.67</v>
      </c>
    </row>
    <row r="216" s="1" customFormat="1" ht="18" customHeight="1" spans="1:4">
      <c r="A216" s="7" t="str">
        <f t="shared" si="4"/>
        <v>106</v>
      </c>
      <c r="B216" s="7" t="s">
        <v>8</v>
      </c>
      <c r="C216" s="7" t="str">
        <f>"24106010804"</f>
        <v>24106010804</v>
      </c>
      <c r="D216" s="7">
        <v>-1</v>
      </c>
    </row>
    <row r="217" s="1" customFormat="1" ht="18" customHeight="1" spans="1:4">
      <c r="A217" s="7" t="str">
        <f t="shared" si="4"/>
        <v>106</v>
      </c>
      <c r="B217" s="7" t="s">
        <v>8</v>
      </c>
      <c r="C217" s="7" t="str">
        <f>"24106010805"</f>
        <v>24106010805</v>
      </c>
      <c r="D217" s="7">
        <v>-1</v>
      </c>
    </row>
    <row r="218" s="1" customFormat="1" ht="18" customHeight="1" spans="1:4">
      <c r="A218" s="7" t="str">
        <f t="shared" si="4"/>
        <v>106</v>
      </c>
      <c r="B218" s="7" t="s">
        <v>8</v>
      </c>
      <c r="C218" s="7" t="str">
        <f>"24106010806"</f>
        <v>24106010806</v>
      </c>
      <c r="D218" s="7">
        <v>64.31</v>
      </c>
    </row>
    <row r="219" s="1" customFormat="1" ht="18" customHeight="1" spans="1:4">
      <c r="A219" s="7" t="str">
        <f t="shared" si="4"/>
        <v>106</v>
      </c>
      <c r="B219" s="7" t="s">
        <v>8</v>
      </c>
      <c r="C219" s="7" t="str">
        <f>"24106010807"</f>
        <v>24106010807</v>
      </c>
      <c r="D219" s="7">
        <v>64.04</v>
      </c>
    </row>
    <row r="220" s="1" customFormat="1" ht="18" customHeight="1" spans="1:4">
      <c r="A220" s="7" t="str">
        <f t="shared" si="4"/>
        <v>106</v>
      </c>
      <c r="B220" s="7" t="s">
        <v>8</v>
      </c>
      <c r="C220" s="7" t="str">
        <f>"24106010808"</f>
        <v>24106010808</v>
      </c>
      <c r="D220" s="7">
        <v>57.18</v>
      </c>
    </row>
    <row r="221" s="1" customFormat="1" ht="18" customHeight="1" spans="1:4">
      <c r="A221" s="7" t="str">
        <f t="shared" si="4"/>
        <v>106</v>
      </c>
      <c r="B221" s="7" t="s">
        <v>8</v>
      </c>
      <c r="C221" s="7" t="str">
        <f>"24106010809"</f>
        <v>24106010809</v>
      </c>
      <c r="D221" s="7">
        <v>57.18</v>
      </c>
    </row>
    <row r="222" s="1" customFormat="1" ht="18" customHeight="1" spans="1:4">
      <c r="A222" s="7" t="str">
        <f t="shared" si="4"/>
        <v>106</v>
      </c>
      <c r="B222" s="7" t="s">
        <v>8</v>
      </c>
      <c r="C222" s="7" t="str">
        <f>"24106010810"</f>
        <v>24106010810</v>
      </c>
      <c r="D222" s="7">
        <v>-1</v>
      </c>
    </row>
    <row r="223" s="1" customFormat="1" ht="18" customHeight="1" spans="1:4">
      <c r="A223" s="7" t="str">
        <f t="shared" si="4"/>
        <v>106</v>
      </c>
      <c r="B223" s="7" t="s">
        <v>8</v>
      </c>
      <c r="C223" s="7" t="str">
        <f>"24106010811"</f>
        <v>24106010811</v>
      </c>
      <c r="D223" s="7">
        <v>63.02</v>
      </c>
    </row>
    <row r="224" s="1" customFormat="1" ht="18" customHeight="1" spans="1:4">
      <c r="A224" s="7" t="str">
        <f t="shared" si="4"/>
        <v>106</v>
      </c>
      <c r="B224" s="7" t="s">
        <v>8</v>
      </c>
      <c r="C224" s="7" t="str">
        <f>"24106010812"</f>
        <v>24106010812</v>
      </c>
      <c r="D224" s="7">
        <v>73.99</v>
      </c>
    </row>
    <row r="225" s="1" customFormat="1" ht="18" customHeight="1" spans="1:4">
      <c r="A225" s="7" t="str">
        <f t="shared" si="4"/>
        <v>106</v>
      </c>
      <c r="B225" s="7" t="s">
        <v>8</v>
      </c>
      <c r="C225" s="7" t="str">
        <f>"24106010813"</f>
        <v>24106010813</v>
      </c>
      <c r="D225" s="7">
        <v>70.66</v>
      </c>
    </row>
    <row r="226" s="1" customFormat="1" ht="18" customHeight="1" spans="1:4">
      <c r="A226" s="7" t="str">
        <f t="shared" si="4"/>
        <v>106</v>
      </c>
      <c r="B226" s="7" t="s">
        <v>8</v>
      </c>
      <c r="C226" s="7" t="str">
        <f>"24106010814"</f>
        <v>24106010814</v>
      </c>
      <c r="D226" s="7">
        <v>-1</v>
      </c>
    </row>
    <row r="227" s="1" customFormat="1" ht="18" customHeight="1" spans="1:4">
      <c r="A227" s="7" t="str">
        <f t="shared" si="4"/>
        <v>106</v>
      </c>
      <c r="B227" s="7" t="s">
        <v>8</v>
      </c>
      <c r="C227" s="7" t="str">
        <f>"24106010815"</f>
        <v>24106010815</v>
      </c>
      <c r="D227" s="7">
        <v>60.47</v>
      </c>
    </row>
    <row r="228" s="1" customFormat="1" ht="18" customHeight="1" spans="1:4">
      <c r="A228" s="7" t="str">
        <f t="shared" si="4"/>
        <v>106</v>
      </c>
      <c r="B228" s="7" t="s">
        <v>8</v>
      </c>
      <c r="C228" s="7" t="str">
        <f>"24106010816"</f>
        <v>24106010816</v>
      </c>
      <c r="D228" s="7">
        <v>-1</v>
      </c>
    </row>
    <row r="229" s="1" customFormat="1" ht="18" customHeight="1" spans="1:4">
      <c r="A229" s="7" t="str">
        <f t="shared" si="4"/>
        <v>106</v>
      </c>
      <c r="B229" s="7" t="s">
        <v>8</v>
      </c>
      <c r="C229" s="7" t="str">
        <f>"24106010817"</f>
        <v>24106010817</v>
      </c>
      <c r="D229" s="7">
        <v>-1</v>
      </c>
    </row>
    <row r="230" s="1" customFormat="1" ht="18" customHeight="1" spans="1:4">
      <c r="A230" s="7" t="str">
        <f t="shared" si="4"/>
        <v>106</v>
      </c>
      <c r="B230" s="7" t="s">
        <v>8</v>
      </c>
      <c r="C230" s="7" t="str">
        <f>"24106010818"</f>
        <v>24106010818</v>
      </c>
      <c r="D230" s="7">
        <v>-1</v>
      </c>
    </row>
    <row r="231" s="1" customFormat="1" ht="18" customHeight="1" spans="1:4">
      <c r="A231" s="7" t="str">
        <f t="shared" si="4"/>
        <v>106</v>
      </c>
      <c r="B231" s="7" t="s">
        <v>8</v>
      </c>
      <c r="C231" s="7" t="str">
        <f>"24106010819"</f>
        <v>24106010819</v>
      </c>
      <c r="D231" s="7">
        <v>62.63</v>
      </c>
    </row>
    <row r="232" s="1" customFormat="1" ht="18" customHeight="1" spans="1:4">
      <c r="A232" s="7" t="str">
        <f t="shared" si="4"/>
        <v>106</v>
      </c>
      <c r="B232" s="7" t="s">
        <v>8</v>
      </c>
      <c r="C232" s="7" t="str">
        <f>"24106010820"</f>
        <v>24106010820</v>
      </c>
      <c r="D232" s="7">
        <v>-1</v>
      </c>
    </row>
    <row r="233" s="1" customFormat="1" ht="18" customHeight="1" spans="1:4">
      <c r="A233" s="7" t="str">
        <f t="shared" si="4"/>
        <v>106</v>
      </c>
      <c r="B233" s="7" t="s">
        <v>8</v>
      </c>
      <c r="C233" s="7" t="str">
        <f>"24106010821"</f>
        <v>24106010821</v>
      </c>
      <c r="D233" s="7">
        <v>-1</v>
      </c>
    </row>
    <row r="234" s="1" customFormat="1" ht="18" customHeight="1" spans="1:4">
      <c r="A234" s="7" t="str">
        <f t="shared" si="4"/>
        <v>106</v>
      </c>
      <c r="B234" s="7" t="s">
        <v>8</v>
      </c>
      <c r="C234" s="7" t="str">
        <f>"24106010822"</f>
        <v>24106010822</v>
      </c>
      <c r="D234" s="7">
        <v>56.76</v>
      </c>
    </row>
    <row r="235" s="1" customFormat="1" ht="18" customHeight="1" spans="1:4">
      <c r="A235" s="7" t="str">
        <f t="shared" si="4"/>
        <v>106</v>
      </c>
      <c r="B235" s="7" t="s">
        <v>8</v>
      </c>
      <c r="C235" s="7" t="str">
        <f>"24106010823"</f>
        <v>24106010823</v>
      </c>
      <c r="D235" s="7">
        <v>-1</v>
      </c>
    </row>
    <row r="236" s="1" customFormat="1" ht="18" customHeight="1" spans="1:4">
      <c r="A236" s="7" t="str">
        <f t="shared" ref="A236:A271" si="5">"108"</f>
        <v>108</v>
      </c>
      <c r="B236" s="7" t="s">
        <v>9</v>
      </c>
      <c r="C236" s="7" t="str">
        <f>"24108010824"</f>
        <v>24108010824</v>
      </c>
      <c r="D236" s="7">
        <v>-1</v>
      </c>
    </row>
    <row r="237" s="1" customFormat="1" ht="18" customHeight="1" spans="1:4">
      <c r="A237" s="7" t="str">
        <f t="shared" si="5"/>
        <v>108</v>
      </c>
      <c r="B237" s="7" t="s">
        <v>9</v>
      </c>
      <c r="C237" s="7" t="str">
        <f>"24108010825"</f>
        <v>24108010825</v>
      </c>
      <c r="D237" s="7">
        <v>-1</v>
      </c>
    </row>
    <row r="238" s="1" customFormat="1" ht="18" customHeight="1" spans="1:4">
      <c r="A238" s="7" t="str">
        <f t="shared" si="5"/>
        <v>108</v>
      </c>
      <c r="B238" s="7" t="s">
        <v>9</v>
      </c>
      <c r="C238" s="7" t="str">
        <f>"24108010826"</f>
        <v>24108010826</v>
      </c>
      <c r="D238" s="7">
        <v>60.98</v>
      </c>
    </row>
    <row r="239" s="1" customFormat="1" ht="18" customHeight="1" spans="1:4">
      <c r="A239" s="7" t="str">
        <f t="shared" si="5"/>
        <v>108</v>
      </c>
      <c r="B239" s="7" t="s">
        <v>9</v>
      </c>
      <c r="C239" s="7" t="str">
        <f>"24108010827"</f>
        <v>24108010827</v>
      </c>
      <c r="D239" s="7">
        <v>74.46</v>
      </c>
    </row>
    <row r="240" s="1" customFormat="1" ht="18" customHeight="1" spans="1:4">
      <c r="A240" s="7" t="str">
        <f t="shared" si="5"/>
        <v>108</v>
      </c>
      <c r="B240" s="7" t="s">
        <v>9</v>
      </c>
      <c r="C240" s="7" t="str">
        <f>"24108010828"</f>
        <v>24108010828</v>
      </c>
      <c r="D240" s="7">
        <v>-1</v>
      </c>
    </row>
    <row r="241" s="1" customFormat="1" ht="18" customHeight="1" spans="1:4">
      <c r="A241" s="7" t="str">
        <f t="shared" si="5"/>
        <v>108</v>
      </c>
      <c r="B241" s="7" t="s">
        <v>9</v>
      </c>
      <c r="C241" s="7" t="str">
        <f>"24108010829"</f>
        <v>24108010829</v>
      </c>
      <c r="D241" s="7">
        <v>-1</v>
      </c>
    </row>
    <row r="242" s="1" customFormat="1" ht="18" customHeight="1" spans="1:4">
      <c r="A242" s="7" t="str">
        <f t="shared" si="5"/>
        <v>108</v>
      </c>
      <c r="B242" s="7" t="s">
        <v>9</v>
      </c>
      <c r="C242" s="7" t="str">
        <f>"24108010830"</f>
        <v>24108010830</v>
      </c>
      <c r="D242" s="7">
        <v>-1</v>
      </c>
    </row>
    <row r="243" s="1" customFormat="1" ht="18" customHeight="1" spans="1:4">
      <c r="A243" s="7" t="str">
        <f t="shared" si="5"/>
        <v>108</v>
      </c>
      <c r="B243" s="7" t="s">
        <v>9</v>
      </c>
      <c r="C243" s="7" t="str">
        <f>"24108010901"</f>
        <v>24108010901</v>
      </c>
      <c r="D243" s="7">
        <v>-1</v>
      </c>
    </row>
    <row r="244" s="1" customFormat="1" ht="18" customHeight="1" spans="1:4">
      <c r="A244" s="7" t="str">
        <f t="shared" si="5"/>
        <v>108</v>
      </c>
      <c r="B244" s="7" t="s">
        <v>9</v>
      </c>
      <c r="C244" s="7" t="str">
        <f>"24108010902"</f>
        <v>24108010902</v>
      </c>
      <c r="D244" s="7">
        <v>61.81</v>
      </c>
    </row>
    <row r="245" s="1" customFormat="1" ht="18" customHeight="1" spans="1:4">
      <c r="A245" s="7" t="str">
        <f t="shared" si="5"/>
        <v>108</v>
      </c>
      <c r="B245" s="7" t="s">
        <v>9</v>
      </c>
      <c r="C245" s="7" t="str">
        <f>"24108010903"</f>
        <v>24108010903</v>
      </c>
      <c r="D245" s="7">
        <v>55.48</v>
      </c>
    </row>
    <row r="246" s="1" customFormat="1" ht="18" customHeight="1" spans="1:4">
      <c r="A246" s="7" t="str">
        <f t="shared" si="5"/>
        <v>108</v>
      </c>
      <c r="B246" s="7" t="s">
        <v>9</v>
      </c>
      <c r="C246" s="7" t="str">
        <f>"24108010904"</f>
        <v>24108010904</v>
      </c>
      <c r="D246" s="7">
        <v>69.18</v>
      </c>
    </row>
    <row r="247" s="1" customFormat="1" ht="18" customHeight="1" spans="1:4">
      <c r="A247" s="7" t="str">
        <f t="shared" si="5"/>
        <v>108</v>
      </c>
      <c r="B247" s="7" t="s">
        <v>9</v>
      </c>
      <c r="C247" s="7" t="str">
        <f>"24108010905"</f>
        <v>24108010905</v>
      </c>
      <c r="D247" s="7">
        <v>-1</v>
      </c>
    </row>
    <row r="248" s="1" customFormat="1" ht="18" customHeight="1" spans="1:4">
      <c r="A248" s="7" t="str">
        <f t="shared" si="5"/>
        <v>108</v>
      </c>
      <c r="B248" s="7" t="s">
        <v>9</v>
      </c>
      <c r="C248" s="7" t="str">
        <f>"24108010906"</f>
        <v>24108010906</v>
      </c>
      <c r="D248" s="7">
        <v>66.59</v>
      </c>
    </row>
    <row r="249" s="1" customFormat="1" ht="18" customHeight="1" spans="1:4">
      <c r="A249" s="7" t="str">
        <f t="shared" si="5"/>
        <v>108</v>
      </c>
      <c r="B249" s="7" t="s">
        <v>9</v>
      </c>
      <c r="C249" s="7" t="str">
        <f>"24108010907"</f>
        <v>24108010907</v>
      </c>
      <c r="D249" s="7">
        <v>61.73</v>
      </c>
    </row>
    <row r="250" s="1" customFormat="1" ht="18" customHeight="1" spans="1:4">
      <c r="A250" s="7" t="str">
        <f t="shared" si="5"/>
        <v>108</v>
      </c>
      <c r="B250" s="7" t="s">
        <v>9</v>
      </c>
      <c r="C250" s="7" t="str">
        <f>"24108010908"</f>
        <v>24108010908</v>
      </c>
      <c r="D250" s="7">
        <v>63.72</v>
      </c>
    </row>
    <row r="251" s="1" customFormat="1" ht="18" customHeight="1" spans="1:4">
      <c r="A251" s="7" t="str">
        <f t="shared" si="5"/>
        <v>108</v>
      </c>
      <c r="B251" s="7" t="s">
        <v>9</v>
      </c>
      <c r="C251" s="7" t="str">
        <f>"24108010909"</f>
        <v>24108010909</v>
      </c>
      <c r="D251" s="7">
        <v>-1</v>
      </c>
    </row>
    <row r="252" s="1" customFormat="1" ht="18" customHeight="1" spans="1:4">
      <c r="A252" s="7" t="str">
        <f t="shared" si="5"/>
        <v>108</v>
      </c>
      <c r="B252" s="7" t="s">
        <v>9</v>
      </c>
      <c r="C252" s="7" t="str">
        <f>"24108010910"</f>
        <v>24108010910</v>
      </c>
      <c r="D252" s="7">
        <v>-1</v>
      </c>
    </row>
    <row r="253" s="1" customFormat="1" ht="18" customHeight="1" spans="1:4">
      <c r="A253" s="7" t="str">
        <f t="shared" si="5"/>
        <v>108</v>
      </c>
      <c r="B253" s="7" t="s">
        <v>9</v>
      </c>
      <c r="C253" s="7" t="str">
        <f>"24108010911"</f>
        <v>24108010911</v>
      </c>
      <c r="D253" s="7">
        <v>61.33</v>
      </c>
    </row>
    <row r="254" s="1" customFormat="1" ht="18" customHeight="1" spans="1:4">
      <c r="A254" s="7" t="str">
        <f t="shared" si="5"/>
        <v>108</v>
      </c>
      <c r="B254" s="7" t="s">
        <v>9</v>
      </c>
      <c r="C254" s="7" t="str">
        <f>"24108010912"</f>
        <v>24108010912</v>
      </c>
      <c r="D254" s="7">
        <v>-1</v>
      </c>
    </row>
    <row r="255" s="1" customFormat="1" ht="18" customHeight="1" spans="1:4">
      <c r="A255" s="7" t="str">
        <f t="shared" si="5"/>
        <v>108</v>
      </c>
      <c r="B255" s="7" t="s">
        <v>9</v>
      </c>
      <c r="C255" s="7" t="str">
        <f>"24108010913"</f>
        <v>24108010913</v>
      </c>
      <c r="D255" s="7">
        <v>-1</v>
      </c>
    </row>
    <row r="256" s="1" customFormat="1" ht="18" customHeight="1" spans="1:4">
      <c r="A256" s="7" t="str">
        <f t="shared" si="5"/>
        <v>108</v>
      </c>
      <c r="B256" s="7" t="s">
        <v>9</v>
      </c>
      <c r="C256" s="7" t="str">
        <f>"24108010914"</f>
        <v>24108010914</v>
      </c>
      <c r="D256" s="7">
        <v>71.89</v>
      </c>
    </row>
    <row r="257" s="1" customFormat="1" ht="18" customHeight="1" spans="1:4">
      <c r="A257" s="7" t="str">
        <f t="shared" si="5"/>
        <v>108</v>
      </c>
      <c r="B257" s="7" t="s">
        <v>9</v>
      </c>
      <c r="C257" s="7" t="str">
        <f>"24108010915"</f>
        <v>24108010915</v>
      </c>
      <c r="D257" s="7">
        <v>61.07</v>
      </c>
    </row>
    <row r="258" s="1" customFormat="1" ht="18" customHeight="1" spans="1:4">
      <c r="A258" s="7" t="str">
        <f t="shared" si="5"/>
        <v>108</v>
      </c>
      <c r="B258" s="7" t="s">
        <v>9</v>
      </c>
      <c r="C258" s="7" t="str">
        <f>"24108010916"</f>
        <v>24108010916</v>
      </c>
      <c r="D258" s="7">
        <v>67.3</v>
      </c>
    </row>
    <row r="259" s="1" customFormat="1" ht="18" customHeight="1" spans="1:4">
      <c r="A259" s="7" t="str">
        <f t="shared" si="5"/>
        <v>108</v>
      </c>
      <c r="B259" s="7" t="s">
        <v>9</v>
      </c>
      <c r="C259" s="7" t="str">
        <f>"24108010917"</f>
        <v>24108010917</v>
      </c>
      <c r="D259" s="7">
        <v>-1</v>
      </c>
    </row>
    <row r="260" s="1" customFormat="1" ht="18" customHeight="1" spans="1:4">
      <c r="A260" s="7" t="str">
        <f t="shared" si="5"/>
        <v>108</v>
      </c>
      <c r="B260" s="7" t="s">
        <v>9</v>
      </c>
      <c r="C260" s="7" t="str">
        <f>"24108010918"</f>
        <v>24108010918</v>
      </c>
      <c r="D260" s="7">
        <v>-1</v>
      </c>
    </row>
    <row r="261" s="1" customFormat="1" ht="18" customHeight="1" spans="1:4">
      <c r="A261" s="7" t="str">
        <f t="shared" si="5"/>
        <v>108</v>
      </c>
      <c r="B261" s="7" t="s">
        <v>9</v>
      </c>
      <c r="C261" s="7" t="str">
        <f>"24108010919"</f>
        <v>24108010919</v>
      </c>
      <c r="D261" s="7">
        <v>64.18</v>
      </c>
    </row>
    <row r="262" s="1" customFormat="1" ht="18" customHeight="1" spans="1:4">
      <c r="A262" s="7" t="str">
        <f t="shared" si="5"/>
        <v>108</v>
      </c>
      <c r="B262" s="7" t="s">
        <v>9</v>
      </c>
      <c r="C262" s="7" t="str">
        <f>"24108010920"</f>
        <v>24108010920</v>
      </c>
      <c r="D262" s="7">
        <v>65.22</v>
      </c>
    </row>
    <row r="263" s="1" customFormat="1" ht="18" customHeight="1" spans="1:4">
      <c r="A263" s="7" t="str">
        <f t="shared" si="5"/>
        <v>108</v>
      </c>
      <c r="B263" s="7" t="s">
        <v>9</v>
      </c>
      <c r="C263" s="7" t="str">
        <f>"24108010921"</f>
        <v>24108010921</v>
      </c>
      <c r="D263" s="7">
        <v>64.85</v>
      </c>
    </row>
    <row r="264" s="1" customFormat="1" ht="18" customHeight="1" spans="1:4">
      <c r="A264" s="7" t="str">
        <f t="shared" si="5"/>
        <v>108</v>
      </c>
      <c r="B264" s="7" t="s">
        <v>9</v>
      </c>
      <c r="C264" s="7" t="str">
        <f>"24108010922"</f>
        <v>24108010922</v>
      </c>
      <c r="D264" s="7">
        <v>72.17</v>
      </c>
    </row>
    <row r="265" s="1" customFormat="1" ht="18" customHeight="1" spans="1:4">
      <c r="A265" s="7" t="str">
        <f t="shared" si="5"/>
        <v>108</v>
      </c>
      <c r="B265" s="7" t="s">
        <v>9</v>
      </c>
      <c r="C265" s="7" t="str">
        <f>"24108010923"</f>
        <v>24108010923</v>
      </c>
      <c r="D265" s="7">
        <v>-1</v>
      </c>
    </row>
    <row r="266" s="1" customFormat="1" ht="18" customHeight="1" spans="1:4">
      <c r="A266" s="7" t="str">
        <f t="shared" si="5"/>
        <v>108</v>
      </c>
      <c r="B266" s="7" t="s">
        <v>9</v>
      </c>
      <c r="C266" s="7" t="str">
        <f>"24108010924"</f>
        <v>24108010924</v>
      </c>
      <c r="D266" s="7">
        <v>67.34</v>
      </c>
    </row>
    <row r="267" s="1" customFormat="1" ht="18" customHeight="1" spans="1:4">
      <c r="A267" s="7" t="str">
        <f t="shared" si="5"/>
        <v>108</v>
      </c>
      <c r="B267" s="7" t="s">
        <v>9</v>
      </c>
      <c r="C267" s="7" t="str">
        <f>"24108010925"</f>
        <v>24108010925</v>
      </c>
      <c r="D267" s="7">
        <v>65.14</v>
      </c>
    </row>
    <row r="268" s="1" customFormat="1" ht="18" customHeight="1" spans="1:4">
      <c r="A268" s="7" t="str">
        <f t="shared" si="5"/>
        <v>108</v>
      </c>
      <c r="B268" s="7" t="s">
        <v>9</v>
      </c>
      <c r="C268" s="7" t="str">
        <f>"24108010926"</f>
        <v>24108010926</v>
      </c>
      <c r="D268" s="7">
        <v>56.22</v>
      </c>
    </row>
    <row r="269" s="1" customFormat="1" ht="18" customHeight="1" spans="1:4">
      <c r="A269" s="7" t="str">
        <f t="shared" si="5"/>
        <v>108</v>
      </c>
      <c r="B269" s="7" t="s">
        <v>9</v>
      </c>
      <c r="C269" s="7" t="str">
        <f>"24108010927"</f>
        <v>24108010927</v>
      </c>
      <c r="D269" s="7">
        <v>62.69</v>
      </c>
    </row>
    <row r="270" s="1" customFormat="1" ht="18" customHeight="1" spans="1:4">
      <c r="A270" s="7" t="str">
        <f t="shared" si="5"/>
        <v>108</v>
      </c>
      <c r="B270" s="7" t="s">
        <v>9</v>
      </c>
      <c r="C270" s="7" t="str">
        <f>"24108010928"</f>
        <v>24108010928</v>
      </c>
      <c r="D270" s="7">
        <v>-1</v>
      </c>
    </row>
    <row r="271" s="1" customFormat="1" ht="18" customHeight="1" spans="1:4">
      <c r="A271" s="7" t="str">
        <f t="shared" si="5"/>
        <v>108</v>
      </c>
      <c r="B271" s="7" t="s">
        <v>9</v>
      </c>
      <c r="C271" s="7" t="str">
        <f>"24108010929"</f>
        <v>24108010929</v>
      </c>
      <c r="D271" s="7">
        <v>-1</v>
      </c>
    </row>
    <row r="272" s="1" customFormat="1" ht="18" customHeight="1" spans="1:4">
      <c r="A272" s="7" t="str">
        <f t="shared" ref="A272:A335" si="6">"109"</f>
        <v>109</v>
      </c>
      <c r="B272" s="7" t="s">
        <v>10</v>
      </c>
      <c r="C272" s="7" t="str">
        <f>"24109010930"</f>
        <v>24109010930</v>
      </c>
      <c r="D272" s="7">
        <v>71.33</v>
      </c>
    </row>
    <row r="273" s="1" customFormat="1" ht="18" customHeight="1" spans="1:4">
      <c r="A273" s="7" t="str">
        <f t="shared" si="6"/>
        <v>109</v>
      </c>
      <c r="B273" s="7" t="s">
        <v>10</v>
      </c>
      <c r="C273" s="7" t="str">
        <f>"24109011001"</f>
        <v>24109011001</v>
      </c>
      <c r="D273" s="7">
        <v>-1</v>
      </c>
    </row>
    <row r="274" s="1" customFormat="1" ht="18" customHeight="1" spans="1:4">
      <c r="A274" s="7" t="str">
        <f t="shared" si="6"/>
        <v>109</v>
      </c>
      <c r="B274" s="7" t="s">
        <v>10</v>
      </c>
      <c r="C274" s="7" t="str">
        <f>"24109011002"</f>
        <v>24109011002</v>
      </c>
      <c r="D274" s="7">
        <v>-1</v>
      </c>
    </row>
    <row r="275" s="1" customFormat="1" ht="18" customHeight="1" spans="1:4">
      <c r="A275" s="7" t="str">
        <f t="shared" si="6"/>
        <v>109</v>
      </c>
      <c r="B275" s="7" t="s">
        <v>10</v>
      </c>
      <c r="C275" s="7" t="str">
        <f>"24109011003"</f>
        <v>24109011003</v>
      </c>
      <c r="D275" s="7">
        <v>-1</v>
      </c>
    </row>
    <row r="276" s="1" customFormat="1" ht="18" customHeight="1" spans="1:4">
      <c r="A276" s="7" t="str">
        <f t="shared" si="6"/>
        <v>109</v>
      </c>
      <c r="B276" s="7" t="s">
        <v>10</v>
      </c>
      <c r="C276" s="7" t="str">
        <f>"24109011004"</f>
        <v>24109011004</v>
      </c>
      <c r="D276" s="7">
        <v>78.26</v>
      </c>
    </row>
    <row r="277" s="1" customFormat="1" ht="18" customHeight="1" spans="1:4">
      <c r="A277" s="7" t="str">
        <f t="shared" si="6"/>
        <v>109</v>
      </c>
      <c r="B277" s="7" t="s">
        <v>10</v>
      </c>
      <c r="C277" s="7" t="str">
        <f>"24109011005"</f>
        <v>24109011005</v>
      </c>
      <c r="D277" s="7">
        <v>-1</v>
      </c>
    </row>
    <row r="278" s="1" customFormat="1" ht="18" customHeight="1" spans="1:4">
      <c r="A278" s="7" t="str">
        <f t="shared" si="6"/>
        <v>109</v>
      </c>
      <c r="B278" s="7" t="s">
        <v>10</v>
      </c>
      <c r="C278" s="7" t="str">
        <f>"24109011006"</f>
        <v>24109011006</v>
      </c>
      <c r="D278" s="7">
        <v>-1</v>
      </c>
    </row>
    <row r="279" s="1" customFormat="1" ht="18" customHeight="1" spans="1:4">
      <c r="A279" s="7" t="str">
        <f t="shared" si="6"/>
        <v>109</v>
      </c>
      <c r="B279" s="7" t="s">
        <v>10</v>
      </c>
      <c r="C279" s="7" t="str">
        <f>"24109011007"</f>
        <v>24109011007</v>
      </c>
      <c r="D279" s="7">
        <v>-1</v>
      </c>
    </row>
    <row r="280" s="1" customFormat="1" ht="18" customHeight="1" spans="1:4">
      <c r="A280" s="7" t="str">
        <f t="shared" si="6"/>
        <v>109</v>
      </c>
      <c r="B280" s="7" t="s">
        <v>10</v>
      </c>
      <c r="C280" s="7" t="str">
        <f>"24109011008"</f>
        <v>24109011008</v>
      </c>
      <c r="D280" s="7">
        <v>-1</v>
      </c>
    </row>
    <row r="281" s="1" customFormat="1" ht="18" customHeight="1" spans="1:4">
      <c r="A281" s="7" t="str">
        <f t="shared" si="6"/>
        <v>109</v>
      </c>
      <c r="B281" s="7" t="s">
        <v>10</v>
      </c>
      <c r="C281" s="7" t="str">
        <f>"24109011009"</f>
        <v>24109011009</v>
      </c>
      <c r="D281" s="7">
        <v>75.77</v>
      </c>
    </row>
    <row r="282" s="1" customFormat="1" ht="18" customHeight="1" spans="1:4">
      <c r="A282" s="7" t="str">
        <f t="shared" si="6"/>
        <v>109</v>
      </c>
      <c r="B282" s="7" t="s">
        <v>10</v>
      </c>
      <c r="C282" s="7" t="str">
        <f>"24109011010"</f>
        <v>24109011010</v>
      </c>
      <c r="D282" s="7">
        <v>75.7</v>
      </c>
    </row>
    <row r="283" s="1" customFormat="1" ht="18" customHeight="1" spans="1:4">
      <c r="A283" s="7" t="str">
        <f t="shared" si="6"/>
        <v>109</v>
      </c>
      <c r="B283" s="7" t="s">
        <v>10</v>
      </c>
      <c r="C283" s="7" t="str">
        <f>"24109011011"</f>
        <v>24109011011</v>
      </c>
      <c r="D283" s="7">
        <v>63.47</v>
      </c>
    </row>
    <row r="284" s="1" customFormat="1" ht="18" customHeight="1" spans="1:4">
      <c r="A284" s="7" t="str">
        <f t="shared" si="6"/>
        <v>109</v>
      </c>
      <c r="B284" s="7" t="s">
        <v>10</v>
      </c>
      <c r="C284" s="7" t="str">
        <f>"24109011012"</f>
        <v>24109011012</v>
      </c>
      <c r="D284" s="7">
        <v>-1</v>
      </c>
    </row>
    <row r="285" s="1" customFormat="1" ht="18" customHeight="1" spans="1:4">
      <c r="A285" s="7" t="str">
        <f t="shared" si="6"/>
        <v>109</v>
      </c>
      <c r="B285" s="7" t="s">
        <v>10</v>
      </c>
      <c r="C285" s="7" t="str">
        <f>"24109011013"</f>
        <v>24109011013</v>
      </c>
      <c r="D285" s="7">
        <v>61.99</v>
      </c>
    </row>
    <row r="286" s="1" customFormat="1" ht="18" customHeight="1" spans="1:4">
      <c r="A286" s="7" t="str">
        <f t="shared" si="6"/>
        <v>109</v>
      </c>
      <c r="B286" s="7" t="s">
        <v>10</v>
      </c>
      <c r="C286" s="7" t="str">
        <f>"24109011014"</f>
        <v>24109011014</v>
      </c>
      <c r="D286" s="7">
        <v>-1</v>
      </c>
    </row>
    <row r="287" s="1" customFormat="1" ht="18" customHeight="1" spans="1:4">
      <c r="A287" s="7" t="str">
        <f t="shared" si="6"/>
        <v>109</v>
      </c>
      <c r="B287" s="7" t="s">
        <v>10</v>
      </c>
      <c r="C287" s="7" t="str">
        <f>"24109011015"</f>
        <v>24109011015</v>
      </c>
      <c r="D287" s="7">
        <v>75.59</v>
      </c>
    </row>
    <row r="288" s="1" customFormat="1" ht="18" customHeight="1" spans="1:4">
      <c r="A288" s="7" t="str">
        <f t="shared" si="6"/>
        <v>109</v>
      </c>
      <c r="B288" s="7" t="s">
        <v>10</v>
      </c>
      <c r="C288" s="7" t="str">
        <f>"24109011016"</f>
        <v>24109011016</v>
      </c>
      <c r="D288" s="7">
        <v>-1</v>
      </c>
    </row>
    <row r="289" s="1" customFormat="1" ht="18" customHeight="1" spans="1:4">
      <c r="A289" s="7" t="str">
        <f t="shared" si="6"/>
        <v>109</v>
      </c>
      <c r="B289" s="7" t="s">
        <v>10</v>
      </c>
      <c r="C289" s="7" t="str">
        <f>"24109011017"</f>
        <v>24109011017</v>
      </c>
      <c r="D289" s="7">
        <v>76.06</v>
      </c>
    </row>
    <row r="290" s="1" customFormat="1" ht="18" customHeight="1" spans="1:4">
      <c r="A290" s="7" t="str">
        <f t="shared" si="6"/>
        <v>109</v>
      </c>
      <c r="B290" s="7" t="s">
        <v>10</v>
      </c>
      <c r="C290" s="7" t="str">
        <f>"24109011018"</f>
        <v>24109011018</v>
      </c>
      <c r="D290" s="7">
        <v>69.39</v>
      </c>
    </row>
    <row r="291" s="1" customFormat="1" ht="18" customHeight="1" spans="1:4">
      <c r="A291" s="7" t="str">
        <f t="shared" si="6"/>
        <v>109</v>
      </c>
      <c r="B291" s="7" t="s">
        <v>10</v>
      </c>
      <c r="C291" s="7" t="str">
        <f>"24109011019"</f>
        <v>24109011019</v>
      </c>
      <c r="D291" s="7">
        <v>-1</v>
      </c>
    </row>
    <row r="292" s="1" customFormat="1" ht="18" customHeight="1" spans="1:4">
      <c r="A292" s="7" t="str">
        <f t="shared" si="6"/>
        <v>109</v>
      </c>
      <c r="B292" s="7" t="s">
        <v>10</v>
      </c>
      <c r="C292" s="7" t="str">
        <f>"24109011020"</f>
        <v>24109011020</v>
      </c>
      <c r="D292" s="7">
        <v>70.63</v>
      </c>
    </row>
    <row r="293" s="1" customFormat="1" ht="18" customHeight="1" spans="1:4">
      <c r="A293" s="7" t="str">
        <f t="shared" si="6"/>
        <v>109</v>
      </c>
      <c r="B293" s="7" t="s">
        <v>10</v>
      </c>
      <c r="C293" s="7" t="str">
        <f>"24109011021"</f>
        <v>24109011021</v>
      </c>
      <c r="D293" s="7">
        <v>-1</v>
      </c>
    </row>
    <row r="294" s="1" customFormat="1" ht="18" customHeight="1" spans="1:4">
      <c r="A294" s="7" t="str">
        <f t="shared" si="6"/>
        <v>109</v>
      </c>
      <c r="B294" s="7" t="s">
        <v>10</v>
      </c>
      <c r="C294" s="7" t="str">
        <f>"24109011022"</f>
        <v>24109011022</v>
      </c>
      <c r="D294" s="7">
        <v>79.01</v>
      </c>
    </row>
    <row r="295" s="1" customFormat="1" ht="18" customHeight="1" spans="1:4">
      <c r="A295" s="7" t="str">
        <f t="shared" si="6"/>
        <v>109</v>
      </c>
      <c r="B295" s="7" t="s">
        <v>10</v>
      </c>
      <c r="C295" s="7" t="str">
        <f>"24109011023"</f>
        <v>24109011023</v>
      </c>
      <c r="D295" s="7">
        <v>-1</v>
      </c>
    </row>
    <row r="296" s="1" customFormat="1" ht="18" customHeight="1" spans="1:4">
      <c r="A296" s="7" t="str">
        <f t="shared" si="6"/>
        <v>109</v>
      </c>
      <c r="B296" s="7" t="s">
        <v>10</v>
      </c>
      <c r="C296" s="7" t="str">
        <f>"24109011024"</f>
        <v>24109011024</v>
      </c>
      <c r="D296" s="7">
        <v>-1</v>
      </c>
    </row>
    <row r="297" s="1" customFormat="1" ht="18" customHeight="1" spans="1:4">
      <c r="A297" s="7" t="str">
        <f t="shared" si="6"/>
        <v>109</v>
      </c>
      <c r="B297" s="7" t="s">
        <v>10</v>
      </c>
      <c r="C297" s="7" t="str">
        <f>"24109011025"</f>
        <v>24109011025</v>
      </c>
      <c r="D297" s="7">
        <v>-1</v>
      </c>
    </row>
    <row r="298" s="1" customFormat="1" ht="18" customHeight="1" spans="1:4">
      <c r="A298" s="7" t="str">
        <f t="shared" si="6"/>
        <v>109</v>
      </c>
      <c r="B298" s="7" t="s">
        <v>10</v>
      </c>
      <c r="C298" s="7" t="str">
        <f>"24109011026"</f>
        <v>24109011026</v>
      </c>
      <c r="D298" s="7">
        <v>-1</v>
      </c>
    </row>
    <row r="299" s="1" customFormat="1" ht="18" customHeight="1" spans="1:4">
      <c r="A299" s="7" t="str">
        <f t="shared" si="6"/>
        <v>109</v>
      </c>
      <c r="B299" s="7" t="s">
        <v>10</v>
      </c>
      <c r="C299" s="7" t="str">
        <f>"24109011027"</f>
        <v>24109011027</v>
      </c>
      <c r="D299" s="7">
        <v>-1</v>
      </c>
    </row>
    <row r="300" s="1" customFormat="1" ht="18" customHeight="1" spans="1:4">
      <c r="A300" s="7" t="str">
        <f t="shared" si="6"/>
        <v>109</v>
      </c>
      <c r="B300" s="7" t="s">
        <v>10</v>
      </c>
      <c r="C300" s="7" t="str">
        <f>"24109011028"</f>
        <v>24109011028</v>
      </c>
      <c r="D300" s="7">
        <v>-1</v>
      </c>
    </row>
    <row r="301" s="1" customFormat="1" ht="18" customHeight="1" spans="1:4">
      <c r="A301" s="7" t="str">
        <f t="shared" si="6"/>
        <v>109</v>
      </c>
      <c r="B301" s="7" t="s">
        <v>10</v>
      </c>
      <c r="C301" s="7" t="str">
        <f>"24109011029"</f>
        <v>24109011029</v>
      </c>
      <c r="D301" s="7">
        <v>-1</v>
      </c>
    </row>
    <row r="302" s="1" customFormat="1" ht="18" customHeight="1" spans="1:4">
      <c r="A302" s="7" t="str">
        <f t="shared" si="6"/>
        <v>109</v>
      </c>
      <c r="B302" s="7" t="s">
        <v>10</v>
      </c>
      <c r="C302" s="7" t="str">
        <f>"24109011030"</f>
        <v>24109011030</v>
      </c>
      <c r="D302" s="7">
        <v>70.34</v>
      </c>
    </row>
    <row r="303" s="1" customFormat="1" ht="18" customHeight="1" spans="1:4">
      <c r="A303" s="7" t="str">
        <f t="shared" si="6"/>
        <v>109</v>
      </c>
      <c r="B303" s="7" t="s">
        <v>10</v>
      </c>
      <c r="C303" s="7" t="str">
        <f>"24109011101"</f>
        <v>24109011101</v>
      </c>
      <c r="D303" s="7">
        <v>-1</v>
      </c>
    </row>
    <row r="304" s="1" customFormat="1" ht="18" customHeight="1" spans="1:4">
      <c r="A304" s="7" t="str">
        <f t="shared" si="6"/>
        <v>109</v>
      </c>
      <c r="B304" s="7" t="s">
        <v>10</v>
      </c>
      <c r="C304" s="7" t="str">
        <f>"24109011102"</f>
        <v>24109011102</v>
      </c>
      <c r="D304" s="7">
        <v>66.67</v>
      </c>
    </row>
    <row r="305" s="1" customFormat="1" ht="18" customHeight="1" spans="1:4">
      <c r="A305" s="7" t="str">
        <f t="shared" si="6"/>
        <v>109</v>
      </c>
      <c r="B305" s="7" t="s">
        <v>10</v>
      </c>
      <c r="C305" s="7" t="str">
        <f>"24109011103"</f>
        <v>24109011103</v>
      </c>
      <c r="D305" s="7">
        <v>63.78</v>
      </c>
    </row>
    <row r="306" s="1" customFormat="1" ht="18" customHeight="1" spans="1:4">
      <c r="A306" s="7" t="str">
        <f t="shared" si="6"/>
        <v>109</v>
      </c>
      <c r="B306" s="7" t="s">
        <v>10</v>
      </c>
      <c r="C306" s="7" t="str">
        <f>"24109011104"</f>
        <v>24109011104</v>
      </c>
      <c r="D306" s="7">
        <v>-1</v>
      </c>
    </row>
    <row r="307" s="1" customFormat="1" ht="18" customHeight="1" spans="1:4">
      <c r="A307" s="7" t="str">
        <f t="shared" si="6"/>
        <v>109</v>
      </c>
      <c r="B307" s="7" t="s">
        <v>10</v>
      </c>
      <c r="C307" s="7" t="str">
        <f>"24109011105"</f>
        <v>24109011105</v>
      </c>
      <c r="D307" s="7">
        <v>-1</v>
      </c>
    </row>
    <row r="308" s="1" customFormat="1" ht="18" customHeight="1" spans="1:4">
      <c r="A308" s="7" t="str">
        <f t="shared" si="6"/>
        <v>109</v>
      </c>
      <c r="B308" s="7" t="s">
        <v>10</v>
      </c>
      <c r="C308" s="7" t="str">
        <f>"24109011106"</f>
        <v>24109011106</v>
      </c>
      <c r="D308" s="7">
        <v>-1</v>
      </c>
    </row>
    <row r="309" s="1" customFormat="1" ht="18" customHeight="1" spans="1:4">
      <c r="A309" s="7" t="str">
        <f t="shared" si="6"/>
        <v>109</v>
      </c>
      <c r="B309" s="7" t="s">
        <v>10</v>
      </c>
      <c r="C309" s="7" t="str">
        <f>"24109011107"</f>
        <v>24109011107</v>
      </c>
      <c r="D309" s="7">
        <v>64.7</v>
      </c>
    </row>
    <row r="310" s="1" customFormat="1" ht="18" customHeight="1" spans="1:4">
      <c r="A310" s="7" t="str">
        <f t="shared" si="6"/>
        <v>109</v>
      </c>
      <c r="B310" s="7" t="s">
        <v>10</v>
      </c>
      <c r="C310" s="7" t="str">
        <f>"24109011108"</f>
        <v>24109011108</v>
      </c>
      <c r="D310" s="7">
        <v>-1</v>
      </c>
    </row>
    <row r="311" s="1" customFormat="1" ht="18" customHeight="1" spans="1:4">
      <c r="A311" s="7" t="str">
        <f t="shared" si="6"/>
        <v>109</v>
      </c>
      <c r="B311" s="7" t="s">
        <v>10</v>
      </c>
      <c r="C311" s="7" t="str">
        <f>"24109011109"</f>
        <v>24109011109</v>
      </c>
      <c r="D311" s="7">
        <v>-1</v>
      </c>
    </row>
    <row r="312" s="1" customFormat="1" ht="18" customHeight="1" spans="1:4">
      <c r="A312" s="7" t="str">
        <f t="shared" si="6"/>
        <v>109</v>
      </c>
      <c r="B312" s="7" t="s">
        <v>10</v>
      </c>
      <c r="C312" s="7" t="str">
        <f>"24109011110"</f>
        <v>24109011110</v>
      </c>
      <c r="D312" s="7">
        <v>-1</v>
      </c>
    </row>
    <row r="313" s="1" customFormat="1" ht="18" customHeight="1" spans="1:4">
      <c r="A313" s="7" t="str">
        <f t="shared" si="6"/>
        <v>109</v>
      </c>
      <c r="B313" s="7" t="s">
        <v>10</v>
      </c>
      <c r="C313" s="7" t="str">
        <f>"24109011111"</f>
        <v>24109011111</v>
      </c>
      <c r="D313" s="7">
        <v>-1</v>
      </c>
    </row>
    <row r="314" s="1" customFormat="1" ht="18" customHeight="1" spans="1:4">
      <c r="A314" s="7" t="str">
        <f t="shared" si="6"/>
        <v>109</v>
      </c>
      <c r="B314" s="7" t="s">
        <v>10</v>
      </c>
      <c r="C314" s="7" t="str">
        <f>"24109011112"</f>
        <v>24109011112</v>
      </c>
      <c r="D314" s="7">
        <v>65.88</v>
      </c>
    </row>
    <row r="315" s="1" customFormat="1" ht="18" customHeight="1" spans="1:4">
      <c r="A315" s="7" t="str">
        <f t="shared" si="6"/>
        <v>109</v>
      </c>
      <c r="B315" s="7" t="s">
        <v>10</v>
      </c>
      <c r="C315" s="7" t="str">
        <f>"24109011113"</f>
        <v>24109011113</v>
      </c>
      <c r="D315" s="7">
        <v>-1</v>
      </c>
    </row>
    <row r="316" s="1" customFormat="1" ht="18" customHeight="1" spans="1:4">
      <c r="A316" s="7" t="str">
        <f t="shared" si="6"/>
        <v>109</v>
      </c>
      <c r="B316" s="7" t="s">
        <v>10</v>
      </c>
      <c r="C316" s="7" t="str">
        <f>"24109011114"</f>
        <v>24109011114</v>
      </c>
      <c r="D316" s="7">
        <v>-1</v>
      </c>
    </row>
    <row r="317" s="1" customFormat="1" ht="18" customHeight="1" spans="1:4">
      <c r="A317" s="7" t="str">
        <f t="shared" si="6"/>
        <v>109</v>
      </c>
      <c r="B317" s="7" t="s">
        <v>10</v>
      </c>
      <c r="C317" s="7" t="str">
        <f>"24109011115"</f>
        <v>24109011115</v>
      </c>
      <c r="D317" s="7">
        <v>-1</v>
      </c>
    </row>
    <row r="318" s="1" customFormat="1" ht="18" customHeight="1" spans="1:4">
      <c r="A318" s="7" t="str">
        <f t="shared" si="6"/>
        <v>109</v>
      </c>
      <c r="B318" s="7" t="s">
        <v>10</v>
      </c>
      <c r="C318" s="7" t="str">
        <f>"24109011116"</f>
        <v>24109011116</v>
      </c>
      <c r="D318" s="7">
        <v>-1</v>
      </c>
    </row>
    <row r="319" s="1" customFormat="1" ht="18" customHeight="1" spans="1:4">
      <c r="A319" s="7" t="str">
        <f t="shared" si="6"/>
        <v>109</v>
      </c>
      <c r="B319" s="7" t="s">
        <v>10</v>
      </c>
      <c r="C319" s="7" t="str">
        <f>"24109011117"</f>
        <v>24109011117</v>
      </c>
      <c r="D319" s="7">
        <v>-1</v>
      </c>
    </row>
    <row r="320" s="1" customFormat="1" ht="18" customHeight="1" spans="1:4">
      <c r="A320" s="7" t="str">
        <f t="shared" si="6"/>
        <v>109</v>
      </c>
      <c r="B320" s="7" t="s">
        <v>10</v>
      </c>
      <c r="C320" s="7" t="str">
        <f>"24109011118"</f>
        <v>24109011118</v>
      </c>
      <c r="D320" s="7">
        <v>65.21</v>
      </c>
    </row>
    <row r="321" s="1" customFormat="1" ht="18" customHeight="1" spans="1:4">
      <c r="A321" s="7" t="str">
        <f t="shared" si="6"/>
        <v>109</v>
      </c>
      <c r="B321" s="7" t="s">
        <v>10</v>
      </c>
      <c r="C321" s="7" t="str">
        <f>"24109011119"</f>
        <v>24109011119</v>
      </c>
      <c r="D321" s="7">
        <v>-1</v>
      </c>
    </row>
    <row r="322" s="1" customFormat="1" ht="18" customHeight="1" spans="1:4">
      <c r="A322" s="7" t="str">
        <f t="shared" si="6"/>
        <v>109</v>
      </c>
      <c r="B322" s="7" t="s">
        <v>10</v>
      </c>
      <c r="C322" s="7" t="str">
        <f>"24109011120"</f>
        <v>24109011120</v>
      </c>
      <c r="D322" s="7">
        <v>-1</v>
      </c>
    </row>
    <row r="323" s="1" customFormat="1" ht="18" customHeight="1" spans="1:4">
      <c r="A323" s="7" t="str">
        <f t="shared" si="6"/>
        <v>109</v>
      </c>
      <c r="B323" s="7" t="s">
        <v>10</v>
      </c>
      <c r="C323" s="7" t="str">
        <f>"24109011121"</f>
        <v>24109011121</v>
      </c>
      <c r="D323" s="7">
        <v>-1</v>
      </c>
    </row>
    <row r="324" s="1" customFormat="1" ht="18" customHeight="1" spans="1:4">
      <c r="A324" s="7" t="str">
        <f t="shared" si="6"/>
        <v>109</v>
      </c>
      <c r="B324" s="7" t="s">
        <v>10</v>
      </c>
      <c r="C324" s="7" t="str">
        <f>"24109011122"</f>
        <v>24109011122</v>
      </c>
      <c r="D324" s="7">
        <v>-1</v>
      </c>
    </row>
    <row r="325" s="1" customFormat="1" ht="18" customHeight="1" spans="1:4">
      <c r="A325" s="7" t="str">
        <f t="shared" si="6"/>
        <v>109</v>
      </c>
      <c r="B325" s="7" t="s">
        <v>10</v>
      </c>
      <c r="C325" s="7" t="str">
        <f>"24109011123"</f>
        <v>24109011123</v>
      </c>
      <c r="D325" s="7">
        <v>-1</v>
      </c>
    </row>
    <row r="326" s="1" customFormat="1" ht="18" customHeight="1" spans="1:4">
      <c r="A326" s="7" t="str">
        <f t="shared" si="6"/>
        <v>109</v>
      </c>
      <c r="B326" s="7" t="s">
        <v>10</v>
      </c>
      <c r="C326" s="7" t="str">
        <f>"24109011124"</f>
        <v>24109011124</v>
      </c>
      <c r="D326" s="7">
        <v>-1</v>
      </c>
    </row>
    <row r="327" s="1" customFormat="1" ht="18" customHeight="1" spans="1:4">
      <c r="A327" s="7" t="str">
        <f t="shared" si="6"/>
        <v>109</v>
      </c>
      <c r="B327" s="7" t="s">
        <v>10</v>
      </c>
      <c r="C327" s="7" t="str">
        <f>"24109011125"</f>
        <v>24109011125</v>
      </c>
      <c r="D327" s="7">
        <v>73.99</v>
      </c>
    </row>
    <row r="328" s="1" customFormat="1" ht="18" customHeight="1" spans="1:4">
      <c r="A328" s="7" t="str">
        <f t="shared" si="6"/>
        <v>109</v>
      </c>
      <c r="B328" s="7" t="s">
        <v>10</v>
      </c>
      <c r="C328" s="7" t="str">
        <f>"24109011126"</f>
        <v>24109011126</v>
      </c>
      <c r="D328" s="7">
        <v>66.06</v>
      </c>
    </row>
    <row r="329" s="1" customFormat="1" ht="18" customHeight="1" spans="1:4">
      <c r="A329" s="7" t="str">
        <f t="shared" si="6"/>
        <v>109</v>
      </c>
      <c r="B329" s="7" t="s">
        <v>10</v>
      </c>
      <c r="C329" s="7" t="str">
        <f>"24109011127"</f>
        <v>24109011127</v>
      </c>
      <c r="D329" s="7">
        <v>-1</v>
      </c>
    </row>
    <row r="330" s="1" customFormat="1" ht="18" customHeight="1" spans="1:4">
      <c r="A330" s="7" t="str">
        <f t="shared" si="6"/>
        <v>109</v>
      </c>
      <c r="B330" s="7" t="s">
        <v>10</v>
      </c>
      <c r="C330" s="7" t="str">
        <f>"24109011128"</f>
        <v>24109011128</v>
      </c>
      <c r="D330" s="7">
        <v>75.47</v>
      </c>
    </row>
    <row r="331" s="1" customFormat="1" ht="18" customHeight="1" spans="1:4">
      <c r="A331" s="7" t="str">
        <f t="shared" si="6"/>
        <v>109</v>
      </c>
      <c r="B331" s="7" t="s">
        <v>10</v>
      </c>
      <c r="C331" s="7" t="str">
        <f>"24109011129"</f>
        <v>24109011129</v>
      </c>
      <c r="D331" s="7">
        <v>-1</v>
      </c>
    </row>
    <row r="332" s="1" customFormat="1" ht="18" customHeight="1" spans="1:4">
      <c r="A332" s="7" t="str">
        <f t="shared" si="6"/>
        <v>109</v>
      </c>
      <c r="B332" s="7" t="s">
        <v>10</v>
      </c>
      <c r="C332" s="7" t="str">
        <f>"24109011130"</f>
        <v>24109011130</v>
      </c>
      <c r="D332" s="7">
        <v>-1</v>
      </c>
    </row>
    <row r="333" s="1" customFormat="1" ht="18" customHeight="1" spans="1:4">
      <c r="A333" s="7" t="str">
        <f t="shared" si="6"/>
        <v>109</v>
      </c>
      <c r="B333" s="7" t="s">
        <v>10</v>
      </c>
      <c r="C333" s="7" t="str">
        <f>"24109011201"</f>
        <v>24109011201</v>
      </c>
      <c r="D333" s="7">
        <v>73.01</v>
      </c>
    </row>
    <row r="334" s="1" customFormat="1" ht="18" customHeight="1" spans="1:4">
      <c r="A334" s="7" t="str">
        <f t="shared" si="6"/>
        <v>109</v>
      </c>
      <c r="B334" s="7" t="s">
        <v>10</v>
      </c>
      <c r="C334" s="7" t="str">
        <f>"24109011202"</f>
        <v>24109011202</v>
      </c>
      <c r="D334" s="7">
        <v>-1</v>
      </c>
    </row>
    <row r="335" s="1" customFormat="1" ht="18" customHeight="1" spans="1:4">
      <c r="A335" s="7" t="str">
        <f t="shared" si="6"/>
        <v>109</v>
      </c>
      <c r="B335" s="7" t="s">
        <v>10</v>
      </c>
      <c r="C335" s="7" t="str">
        <f>"24109011203"</f>
        <v>24109011203</v>
      </c>
      <c r="D335" s="7">
        <v>-1</v>
      </c>
    </row>
    <row r="336" s="1" customFormat="1" ht="18" customHeight="1" spans="1:4">
      <c r="A336" s="7" t="str">
        <f t="shared" ref="A336:A348" si="7">"109"</f>
        <v>109</v>
      </c>
      <c r="B336" s="7" t="s">
        <v>10</v>
      </c>
      <c r="C336" s="7" t="str">
        <f>"24109011204"</f>
        <v>24109011204</v>
      </c>
      <c r="D336" s="7">
        <v>73.02</v>
      </c>
    </row>
    <row r="337" s="1" customFormat="1" ht="18" customHeight="1" spans="1:4">
      <c r="A337" s="7" t="str">
        <f t="shared" si="7"/>
        <v>109</v>
      </c>
      <c r="B337" s="7" t="s">
        <v>10</v>
      </c>
      <c r="C337" s="7" t="str">
        <f>"24109011205"</f>
        <v>24109011205</v>
      </c>
      <c r="D337" s="7">
        <v>-1</v>
      </c>
    </row>
    <row r="338" s="1" customFormat="1" ht="18" customHeight="1" spans="1:4">
      <c r="A338" s="7" t="str">
        <f t="shared" si="7"/>
        <v>109</v>
      </c>
      <c r="B338" s="7" t="s">
        <v>10</v>
      </c>
      <c r="C338" s="7" t="str">
        <f>"24109011206"</f>
        <v>24109011206</v>
      </c>
      <c r="D338" s="7">
        <v>-1</v>
      </c>
    </row>
    <row r="339" s="1" customFormat="1" ht="18" customHeight="1" spans="1:4">
      <c r="A339" s="7" t="str">
        <f t="shared" si="7"/>
        <v>109</v>
      </c>
      <c r="B339" s="7" t="s">
        <v>10</v>
      </c>
      <c r="C339" s="7" t="str">
        <f>"24109011207"</f>
        <v>24109011207</v>
      </c>
      <c r="D339" s="7">
        <v>-1</v>
      </c>
    </row>
    <row r="340" s="1" customFormat="1" ht="18" customHeight="1" spans="1:4">
      <c r="A340" s="7" t="str">
        <f t="shared" si="7"/>
        <v>109</v>
      </c>
      <c r="B340" s="7" t="s">
        <v>10</v>
      </c>
      <c r="C340" s="7" t="str">
        <f>"24109011208"</f>
        <v>24109011208</v>
      </c>
      <c r="D340" s="7">
        <v>-1</v>
      </c>
    </row>
    <row r="341" s="1" customFormat="1" ht="18" customHeight="1" spans="1:4">
      <c r="A341" s="7" t="str">
        <f t="shared" si="7"/>
        <v>109</v>
      </c>
      <c r="B341" s="7" t="s">
        <v>10</v>
      </c>
      <c r="C341" s="7" t="str">
        <f>"24109011209"</f>
        <v>24109011209</v>
      </c>
      <c r="D341" s="7">
        <v>-1</v>
      </c>
    </row>
    <row r="342" s="1" customFormat="1" ht="18" customHeight="1" spans="1:4">
      <c r="A342" s="7" t="str">
        <f t="shared" si="7"/>
        <v>109</v>
      </c>
      <c r="B342" s="7" t="s">
        <v>10</v>
      </c>
      <c r="C342" s="7" t="str">
        <f>"24109011210"</f>
        <v>24109011210</v>
      </c>
      <c r="D342" s="7">
        <v>-1</v>
      </c>
    </row>
    <row r="343" s="1" customFormat="1" ht="18" customHeight="1" spans="1:4">
      <c r="A343" s="7" t="str">
        <f t="shared" si="7"/>
        <v>109</v>
      </c>
      <c r="B343" s="7" t="s">
        <v>10</v>
      </c>
      <c r="C343" s="7" t="str">
        <f>"24109011211"</f>
        <v>24109011211</v>
      </c>
      <c r="D343" s="7">
        <v>-1</v>
      </c>
    </row>
    <row r="344" s="1" customFormat="1" ht="18" customHeight="1" spans="1:4">
      <c r="A344" s="7" t="str">
        <f t="shared" si="7"/>
        <v>109</v>
      </c>
      <c r="B344" s="7" t="s">
        <v>10</v>
      </c>
      <c r="C344" s="7" t="str">
        <f>"24109011212"</f>
        <v>24109011212</v>
      </c>
      <c r="D344" s="7">
        <v>-1</v>
      </c>
    </row>
    <row r="345" s="1" customFormat="1" ht="18" customHeight="1" spans="1:4">
      <c r="A345" s="7" t="str">
        <f t="shared" si="7"/>
        <v>109</v>
      </c>
      <c r="B345" s="7" t="s">
        <v>10</v>
      </c>
      <c r="C345" s="7" t="str">
        <f>"24109011213"</f>
        <v>24109011213</v>
      </c>
      <c r="D345" s="7">
        <v>-1</v>
      </c>
    </row>
    <row r="346" s="1" customFormat="1" ht="18" customHeight="1" spans="1:4">
      <c r="A346" s="7" t="str">
        <f t="shared" si="7"/>
        <v>109</v>
      </c>
      <c r="B346" s="7" t="s">
        <v>10</v>
      </c>
      <c r="C346" s="7" t="str">
        <f>"24109011214"</f>
        <v>24109011214</v>
      </c>
      <c r="D346" s="7">
        <v>-1</v>
      </c>
    </row>
    <row r="347" s="1" customFormat="1" ht="18" customHeight="1" spans="1:4">
      <c r="A347" s="7" t="str">
        <f t="shared" si="7"/>
        <v>109</v>
      </c>
      <c r="B347" s="7" t="s">
        <v>10</v>
      </c>
      <c r="C347" s="7" t="str">
        <f>"24109011215"</f>
        <v>24109011215</v>
      </c>
      <c r="D347" s="7">
        <v>76.34</v>
      </c>
    </row>
    <row r="348" s="1" customFormat="1" ht="18" customHeight="1" spans="1:4">
      <c r="A348" s="7" t="str">
        <f t="shared" si="7"/>
        <v>109</v>
      </c>
      <c r="B348" s="7" t="s">
        <v>10</v>
      </c>
      <c r="C348" s="7" t="str">
        <f>"24109011216"</f>
        <v>24109011216</v>
      </c>
      <c r="D348" s="7">
        <v>-1</v>
      </c>
    </row>
    <row r="349" s="1" customFormat="1" ht="18" customHeight="1" spans="1:4">
      <c r="A349" s="7" t="str">
        <f t="shared" ref="A349:A409" si="8">"110"</f>
        <v>110</v>
      </c>
      <c r="B349" s="7" t="s">
        <v>11</v>
      </c>
      <c r="C349" s="7" t="str">
        <f>"24110011217"</f>
        <v>24110011217</v>
      </c>
      <c r="D349" s="7">
        <v>70.74</v>
      </c>
    </row>
    <row r="350" s="1" customFormat="1" ht="18" customHeight="1" spans="1:4">
      <c r="A350" s="7" t="str">
        <f t="shared" si="8"/>
        <v>110</v>
      </c>
      <c r="B350" s="7" t="s">
        <v>11</v>
      </c>
      <c r="C350" s="7" t="str">
        <f>"24110011218"</f>
        <v>24110011218</v>
      </c>
      <c r="D350" s="7">
        <v>70.89</v>
      </c>
    </row>
    <row r="351" s="1" customFormat="1" ht="18" customHeight="1" spans="1:4">
      <c r="A351" s="7" t="str">
        <f t="shared" si="8"/>
        <v>110</v>
      </c>
      <c r="B351" s="7" t="s">
        <v>11</v>
      </c>
      <c r="C351" s="7" t="str">
        <f>"24110011219"</f>
        <v>24110011219</v>
      </c>
      <c r="D351" s="7">
        <v>66.49</v>
      </c>
    </row>
    <row r="352" s="1" customFormat="1" ht="18" customHeight="1" spans="1:4">
      <c r="A352" s="7" t="str">
        <f t="shared" si="8"/>
        <v>110</v>
      </c>
      <c r="B352" s="7" t="s">
        <v>11</v>
      </c>
      <c r="C352" s="7" t="str">
        <f>"24110011220"</f>
        <v>24110011220</v>
      </c>
      <c r="D352" s="7">
        <v>-1</v>
      </c>
    </row>
    <row r="353" s="1" customFormat="1" ht="18" customHeight="1" spans="1:4">
      <c r="A353" s="7" t="str">
        <f t="shared" si="8"/>
        <v>110</v>
      </c>
      <c r="B353" s="7" t="s">
        <v>11</v>
      </c>
      <c r="C353" s="7" t="str">
        <f>"24110011221"</f>
        <v>24110011221</v>
      </c>
      <c r="D353" s="7">
        <v>61.04</v>
      </c>
    </row>
    <row r="354" s="1" customFormat="1" ht="18" customHeight="1" spans="1:4">
      <c r="A354" s="7" t="str">
        <f t="shared" si="8"/>
        <v>110</v>
      </c>
      <c r="B354" s="7" t="s">
        <v>11</v>
      </c>
      <c r="C354" s="7" t="str">
        <f>"24110011222"</f>
        <v>24110011222</v>
      </c>
      <c r="D354" s="7">
        <v>64.17</v>
      </c>
    </row>
    <row r="355" s="1" customFormat="1" ht="18" customHeight="1" spans="1:4">
      <c r="A355" s="7" t="str">
        <f t="shared" si="8"/>
        <v>110</v>
      </c>
      <c r="B355" s="7" t="s">
        <v>11</v>
      </c>
      <c r="C355" s="7" t="str">
        <f>"24110011223"</f>
        <v>24110011223</v>
      </c>
      <c r="D355" s="7">
        <v>68.19</v>
      </c>
    </row>
    <row r="356" s="1" customFormat="1" ht="18" customHeight="1" spans="1:4">
      <c r="A356" s="7" t="str">
        <f t="shared" si="8"/>
        <v>110</v>
      </c>
      <c r="B356" s="7" t="s">
        <v>11</v>
      </c>
      <c r="C356" s="7" t="str">
        <f>"24110011224"</f>
        <v>24110011224</v>
      </c>
      <c r="D356" s="7">
        <v>-1</v>
      </c>
    </row>
    <row r="357" s="1" customFormat="1" ht="18" customHeight="1" spans="1:4">
      <c r="A357" s="7" t="str">
        <f t="shared" si="8"/>
        <v>110</v>
      </c>
      <c r="B357" s="7" t="s">
        <v>11</v>
      </c>
      <c r="C357" s="7" t="str">
        <f>"24110011225"</f>
        <v>24110011225</v>
      </c>
      <c r="D357" s="7">
        <v>67.01</v>
      </c>
    </row>
    <row r="358" s="1" customFormat="1" ht="18" customHeight="1" spans="1:4">
      <c r="A358" s="7" t="str">
        <f t="shared" si="8"/>
        <v>110</v>
      </c>
      <c r="B358" s="7" t="s">
        <v>11</v>
      </c>
      <c r="C358" s="7" t="str">
        <f>"24110011226"</f>
        <v>24110011226</v>
      </c>
      <c r="D358" s="7">
        <v>67.72</v>
      </c>
    </row>
    <row r="359" s="1" customFormat="1" ht="18" customHeight="1" spans="1:4">
      <c r="A359" s="7" t="str">
        <f t="shared" si="8"/>
        <v>110</v>
      </c>
      <c r="B359" s="7" t="s">
        <v>11</v>
      </c>
      <c r="C359" s="7" t="str">
        <f>"24110011227"</f>
        <v>24110011227</v>
      </c>
      <c r="D359" s="7">
        <v>-1</v>
      </c>
    </row>
    <row r="360" s="1" customFormat="1" ht="18" customHeight="1" spans="1:4">
      <c r="A360" s="7" t="str">
        <f t="shared" si="8"/>
        <v>110</v>
      </c>
      <c r="B360" s="7" t="s">
        <v>11</v>
      </c>
      <c r="C360" s="7" t="str">
        <f>"24110011228"</f>
        <v>24110011228</v>
      </c>
      <c r="D360" s="7">
        <v>66.24</v>
      </c>
    </row>
    <row r="361" s="1" customFormat="1" ht="18" customHeight="1" spans="1:4">
      <c r="A361" s="7" t="str">
        <f t="shared" si="8"/>
        <v>110</v>
      </c>
      <c r="B361" s="7" t="s">
        <v>11</v>
      </c>
      <c r="C361" s="7" t="str">
        <f>"24110011229"</f>
        <v>24110011229</v>
      </c>
      <c r="D361" s="7">
        <v>61.59</v>
      </c>
    </row>
    <row r="362" s="1" customFormat="1" ht="18" customHeight="1" spans="1:4">
      <c r="A362" s="7" t="str">
        <f t="shared" si="8"/>
        <v>110</v>
      </c>
      <c r="B362" s="7" t="s">
        <v>11</v>
      </c>
      <c r="C362" s="7" t="str">
        <f>"24110011230"</f>
        <v>24110011230</v>
      </c>
      <c r="D362" s="7">
        <v>67.52</v>
      </c>
    </row>
    <row r="363" s="1" customFormat="1" ht="18" customHeight="1" spans="1:4">
      <c r="A363" s="7" t="str">
        <f t="shared" si="8"/>
        <v>110</v>
      </c>
      <c r="B363" s="7" t="s">
        <v>11</v>
      </c>
      <c r="C363" s="7" t="str">
        <f>"24110011301"</f>
        <v>24110011301</v>
      </c>
      <c r="D363" s="7">
        <v>59.19</v>
      </c>
    </row>
    <row r="364" s="1" customFormat="1" ht="18" customHeight="1" spans="1:4">
      <c r="A364" s="7" t="str">
        <f t="shared" si="8"/>
        <v>110</v>
      </c>
      <c r="B364" s="7" t="s">
        <v>11</v>
      </c>
      <c r="C364" s="7" t="str">
        <f>"24110011302"</f>
        <v>24110011302</v>
      </c>
      <c r="D364" s="7">
        <v>61.19</v>
      </c>
    </row>
    <row r="365" s="1" customFormat="1" ht="18" customHeight="1" spans="1:4">
      <c r="A365" s="7" t="str">
        <f t="shared" si="8"/>
        <v>110</v>
      </c>
      <c r="B365" s="7" t="s">
        <v>11</v>
      </c>
      <c r="C365" s="7" t="str">
        <f>"24110011303"</f>
        <v>24110011303</v>
      </c>
      <c r="D365" s="7">
        <v>65.01</v>
      </c>
    </row>
    <row r="366" s="1" customFormat="1" ht="18" customHeight="1" spans="1:4">
      <c r="A366" s="7" t="str">
        <f t="shared" si="8"/>
        <v>110</v>
      </c>
      <c r="B366" s="7" t="s">
        <v>11</v>
      </c>
      <c r="C366" s="7" t="str">
        <f>"24110011304"</f>
        <v>24110011304</v>
      </c>
      <c r="D366" s="7">
        <v>-1</v>
      </c>
    </row>
    <row r="367" s="1" customFormat="1" ht="18" customHeight="1" spans="1:4">
      <c r="A367" s="7" t="str">
        <f t="shared" si="8"/>
        <v>110</v>
      </c>
      <c r="B367" s="7" t="s">
        <v>11</v>
      </c>
      <c r="C367" s="7" t="str">
        <f>"24110011305"</f>
        <v>24110011305</v>
      </c>
      <c r="D367" s="7">
        <v>65.55</v>
      </c>
    </row>
    <row r="368" s="1" customFormat="1" ht="18" customHeight="1" spans="1:4">
      <c r="A368" s="7" t="str">
        <f t="shared" si="8"/>
        <v>110</v>
      </c>
      <c r="B368" s="7" t="s">
        <v>11</v>
      </c>
      <c r="C368" s="7" t="str">
        <f>"24110011306"</f>
        <v>24110011306</v>
      </c>
      <c r="D368" s="7">
        <v>-1</v>
      </c>
    </row>
    <row r="369" s="1" customFormat="1" ht="18" customHeight="1" spans="1:4">
      <c r="A369" s="7" t="str">
        <f t="shared" si="8"/>
        <v>110</v>
      </c>
      <c r="B369" s="7" t="s">
        <v>11</v>
      </c>
      <c r="C369" s="7" t="str">
        <f>"24110011307"</f>
        <v>24110011307</v>
      </c>
      <c r="D369" s="7">
        <v>36.16</v>
      </c>
    </row>
    <row r="370" s="1" customFormat="1" ht="18" customHeight="1" spans="1:4">
      <c r="A370" s="7" t="str">
        <f t="shared" si="8"/>
        <v>110</v>
      </c>
      <c r="B370" s="7" t="s">
        <v>11</v>
      </c>
      <c r="C370" s="7" t="str">
        <f>"24110011308"</f>
        <v>24110011308</v>
      </c>
      <c r="D370" s="7">
        <v>60.54</v>
      </c>
    </row>
    <row r="371" s="1" customFormat="1" ht="18" customHeight="1" spans="1:4">
      <c r="A371" s="7" t="str">
        <f t="shared" si="8"/>
        <v>110</v>
      </c>
      <c r="B371" s="7" t="s">
        <v>11</v>
      </c>
      <c r="C371" s="7" t="str">
        <f>"24110011309"</f>
        <v>24110011309</v>
      </c>
      <c r="D371" s="7">
        <v>52.84</v>
      </c>
    </row>
    <row r="372" s="1" customFormat="1" ht="18" customHeight="1" spans="1:4">
      <c r="A372" s="7" t="str">
        <f t="shared" si="8"/>
        <v>110</v>
      </c>
      <c r="B372" s="7" t="s">
        <v>11</v>
      </c>
      <c r="C372" s="7" t="str">
        <f>"24110011310"</f>
        <v>24110011310</v>
      </c>
      <c r="D372" s="7">
        <v>-1</v>
      </c>
    </row>
    <row r="373" s="1" customFormat="1" ht="18" customHeight="1" spans="1:4">
      <c r="A373" s="7" t="str">
        <f t="shared" si="8"/>
        <v>110</v>
      </c>
      <c r="B373" s="7" t="s">
        <v>11</v>
      </c>
      <c r="C373" s="7" t="str">
        <f>"24110011311"</f>
        <v>24110011311</v>
      </c>
      <c r="D373" s="7">
        <v>68.72</v>
      </c>
    </row>
    <row r="374" s="1" customFormat="1" ht="18" customHeight="1" spans="1:4">
      <c r="A374" s="7" t="str">
        <f t="shared" si="8"/>
        <v>110</v>
      </c>
      <c r="B374" s="7" t="s">
        <v>11</v>
      </c>
      <c r="C374" s="7" t="str">
        <f>"24110011312"</f>
        <v>24110011312</v>
      </c>
      <c r="D374" s="7">
        <v>-1</v>
      </c>
    </row>
    <row r="375" s="1" customFormat="1" ht="18" customHeight="1" spans="1:4">
      <c r="A375" s="7" t="str">
        <f t="shared" si="8"/>
        <v>110</v>
      </c>
      <c r="B375" s="7" t="s">
        <v>11</v>
      </c>
      <c r="C375" s="7" t="str">
        <f>"24110011313"</f>
        <v>24110011313</v>
      </c>
      <c r="D375" s="7">
        <v>67.71</v>
      </c>
    </row>
    <row r="376" s="1" customFormat="1" ht="18" customHeight="1" spans="1:4">
      <c r="A376" s="7" t="str">
        <f t="shared" si="8"/>
        <v>110</v>
      </c>
      <c r="B376" s="7" t="s">
        <v>11</v>
      </c>
      <c r="C376" s="7" t="str">
        <f>"24110011314"</f>
        <v>24110011314</v>
      </c>
      <c r="D376" s="7">
        <v>-1</v>
      </c>
    </row>
    <row r="377" s="1" customFormat="1" ht="18" customHeight="1" spans="1:4">
      <c r="A377" s="7" t="str">
        <f t="shared" si="8"/>
        <v>110</v>
      </c>
      <c r="B377" s="7" t="s">
        <v>11</v>
      </c>
      <c r="C377" s="7" t="str">
        <f>"24110011315"</f>
        <v>24110011315</v>
      </c>
      <c r="D377" s="7">
        <v>-1</v>
      </c>
    </row>
    <row r="378" s="1" customFormat="1" ht="18" customHeight="1" spans="1:4">
      <c r="A378" s="7" t="str">
        <f t="shared" si="8"/>
        <v>110</v>
      </c>
      <c r="B378" s="7" t="s">
        <v>11</v>
      </c>
      <c r="C378" s="7" t="str">
        <f>"24110011316"</f>
        <v>24110011316</v>
      </c>
      <c r="D378" s="7">
        <v>54.79</v>
      </c>
    </row>
    <row r="379" s="1" customFormat="1" ht="18" customHeight="1" spans="1:4">
      <c r="A379" s="7" t="str">
        <f t="shared" si="8"/>
        <v>110</v>
      </c>
      <c r="B379" s="7" t="s">
        <v>11</v>
      </c>
      <c r="C379" s="7" t="str">
        <f>"24110011317"</f>
        <v>24110011317</v>
      </c>
      <c r="D379" s="7">
        <v>-1</v>
      </c>
    </row>
    <row r="380" s="1" customFormat="1" ht="18" customHeight="1" spans="1:4">
      <c r="A380" s="7" t="str">
        <f t="shared" si="8"/>
        <v>110</v>
      </c>
      <c r="B380" s="7" t="s">
        <v>11</v>
      </c>
      <c r="C380" s="7" t="str">
        <f>"24110011318"</f>
        <v>24110011318</v>
      </c>
      <c r="D380" s="7">
        <v>63.07</v>
      </c>
    </row>
    <row r="381" s="1" customFormat="1" ht="18" customHeight="1" spans="1:4">
      <c r="A381" s="7" t="str">
        <f t="shared" si="8"/>
        <v>110</v>
      </c>
      <c r="B381" s="7" t="s">
        <v>11</v>
      </c>
      <c r="C381" s="7" t="str">
        <f>"24110011319"</f>
        <v>24110011319</v>
      </c>
      <c r="D381" s="7">
        <v>69.49</v>
      </c>
    </row>
    <row r="382" s="1" customFormat="1" ht="18" customHeight="1" spans="1:4">
      <c r="A382" s="7" t="str">
        <f t="shared" si="8"/>
        <v>110</v>
      </c>
      <c r="B382" s="7" t="s">
        <v>11</v>
      </c>
      <c r="C382" s="7" t="str">
        <f>"24110011320"</f>
        <v>24110011320</v>
      </c>
      <c r="D382" s="7">
        <v>61.9</v>
      </c>
    </row>
    <row r="383" s="1" customFormat="1" ht="18" customHeight="1" spans="1:4">
      <c r="A383" s="7" t="str">
        <f t="shared" si="8"/>
        <v>110</v>
      </c>
      <c r="B383" s="7" t="s">
        <v>11</v>
      </c>
      <c r="C383" s="7" t="str">
        <f>"24110011321"</f>
        <v>24110011321</v>
      </c>
      <c r="D383" s="7">
        <v>-1</v>
      </c>
    </row>
    <row r="384" s="1" customFormat="1" ht="18" customHeight="1" spans="1:4">
      <c r="A384" s="7" t="str">
        <f t="shared" si="8"/>
        <v>110</v>
      </c>
      <c r="B384" s="7" t="s">
        <v>11</v>
      </c>
      <c r="C384" s="7" t="str">
        <f>"24110011322"</f>
        <v>24110011322</v>
      </c>
      <c r="D384" s="7">
        <v>-1</v>
      </c>
    </row>
    <row r="385" s="1" customFormat="1" ht="18" customHeight="1" spans="1:4">
      <c r="A385" s="7" t="str">
        <f t="shared" si="8"/>
        <v>110</v>
      </c>
      <c r="B385" s="7" t="s">
        <v>11</v>
      </c>
      <c r="C385" s="7" t="str">
        <f>"24110011323"</f>
        <v>24110011323</v>
      </c>
      <c r="D385" s="7">
        <v>65.07</v>
      </c>
    </row>
    <row r="386" s="1" customFormat="1" ht="18" customHeight="1" spans="1:4">
      <c r="A386" s="7" t="str">
        <f t="shared" si="8"/>
        <v>110</v>
      </c>
      <c r="B386" s="7" t="s">
        <v>11</v>
      </c>
      <c r="C386" s="7" t="str">
        <f>"24110011324"</f>
        <v>24110011324</v>
      </c>
      <c r="D386" s="7">
        <v>59.81</v>
      </c>
    </row>
    <row r="387" s="1" customFormat="1" ht="18" customHeight="1" spans="1:4">
      <c r="A387" s="7" t="str">
        <f t="shared" si="8"/>
        <v>110</v>
      </c>
      <c r="B387" s="7" t="s">
        <v>11</v>
      </c>
      <c r="C387" s="7" t="str">
        <f>"24110011325"</f>
        <v>24110011325</v>
      </c>
      <c r="D387" s="7">
        <v>-1</v>
      </c>
    </row>
    <row r="388" s="1" customFormat="1" ht="18" customHeight="1" spans="1:4">
      <c r="A388" s="7" t="str">
        <f t="shared" si="8"/>
        <v>110</v>
      </c>
      <c r="B388" s="7" t="s">
        <v>11</v>
      </c>
      <c r="C388" s="7" t="str">
        <f>"24110011326"</f>
        <v>24110011326</v>
      </c>
      <c r="D388" s="7">
        <v>-1</v>
      </c>
    </row>
    <row r="389" s="1" customFormat="1" ht="18" customHeight="1" spans="1:4">
      <c r="A389" s="7" t="str">
        <f t="shared" si="8"/>
        <v>110</v>
      </c>
      <c r="B389" s="7" t="s">
        <v>11</v>
      </c>
      <c r="C389" s="7" t="str">
        <f>"24110011327"</f>
        <v>24110011327</v>
      </c>
      <c r="D389" s="7">
        <v>65.13</v>
      </c>
    </row>
    <row r="390" s="1" customFormat="1" ht="18" customHeight="1" spans="1:4">
      <c r="A390" s="7" t="str">
        <f t="shared" si="8"/>
        <v>110</v>
      </c>
      <c r="B390" s="7" t="s">
        <v>11</v>
      </c>
      <c r="C390" s="7" t="str">
        <f>"24110011328"</f>
        <v>24110011328</v>
      </c>
      <c r="D390" s="7">
        <v>-1</v>
      </c>
    </row>
    <row r="391" s="1" customFormat="1" ht="18" customHeight="1" spans="1:4">
      <c r="A391" s="7" t="str">
        <f t="shared" si="8"/>
        <v>110</v>
      </c>
      <c r="B391" s="7" t="s">
        <v>11</v>
      </c>
      <c r="C391" s="7" t="str">
        <f>"24110011329"</f>
        <v>24110011329</v>
      </c>
      <c r="D391" s="7">
        <v>69.35</v>
      </c>
    </row>
    <row r="392" s="1" customFormat="1" ht="18" customHeight="1" spans="1:4">
      <c r="A392" s="7" t="str">
        <f t="shared" si="8"/>
        <v>110</v>
      </c>
      <c r="B392" s="7" t="s">
        <v>11</v>
      </c>
      <c r="C392" s="7" t="str">
        <f>"24110011330"</f>
        <v>24110011330</v>
      </c>
      <c r="D392" s="7">
        <v>-1</v>
      </c>
    </row>
    <row r="393" s="1" customFormat="1" ht="18" customHeight="1" spans="1:4">
      <c r="A393" s="7" t="str">
        <f t="shared" si="8"/>
        <v>110</v>
      </c>
      <c r="B393" s="7" t="s">
        <v>11</v>
      </c>
      <c r="C393" s="7" t="str">
        <f>"24110011401"</f>
        <v>24110011401</v>
      </c>
      <c r="D393" s="7">
        <v>47.91</v>
      </c>
    </row>
    <row r="394" s="1" customFormat="1" ht="18" customHeight="1" spans="1:4">
      <c r="A394" s="7" t="str">
        <f t="shared" si="8"/>
        <v>110</v>
      </c>
      <c r="B394" s="7" t="s">
        <v>11</v>
      </c>
      <c r="C394" s="7" t="str">
        <f>"24110011402"</f>
        <v>24110011402</v>
      </c>
      <c r="D394" s="7">
        <v>-1</v>
      </c>
    </row>
    <row r="395" s="1" customFormat="1" ht="18" customHeight="1" spans="1:4">
      <c r="A395" s="7" t="str">
        <f t="shared" si="8"/>
        <v>110</v>
      </c>
      <c r="B395" s="7" t="s">
        <v>11</v>
      </c>
      <c r="C395" s="7" t="str">
        <f>"24110011403"</f>
        <v>24110011403</v>
      </c>
      <c r="D395" s="7">
        <v>-1</v>
      </c>
    </row>
    <row r="396" s="1" customFormat="1" ht="18" customHeight="1" spans="1:4">
      <c r="A396" s="7" t="str">
        <f t="shared" si="8"/>
        <v>110</v>
      </c>
      <c r="B396" s="7" t="s">
        <v>11</v>
      </c>
      <c r="C396" s="7" t="str">
        <f>"24110011404"</f>
        <v>24110011404</v>
      </c>
      <c r="D396" s="7">
        <v>63.17</v>
      </c>
    </row>
    <row r="397" s="1" customFormat="1" ht="18" customHeight="1" spans="1:4">
      <c r="A397" s="7" t="str">
        <f t="shared" si="8"/>
        <v>110</v>
      </c>
      <c r="B397" s="7" t="s">
        <v>11</v>
      </c>
      <c r="C397" s="7" t="str">
        <f>"24110011405"</f>
        <v>24110011405</v>
      </c>
      <c r="D397" s="7">
        <v>-1</v>
      </c>
    </row>
    <row r="398" s="1" customFormat="1" ht="18" customHeight="1" spans="1:4">
      <c r="A398" s="7" t="str">
        <f t="shared" si="8"/>
        <v>110</v>
      </c>
      <c r="B398" s="7" t="s">
        <v>11</v>
      </c>
      <c r="C398" s="7" t="str">
        <f>"24110011406"</f>
        <v>24110011406</v>
      </c>
      <c r="D398" s="7">
        <v>60.83</v>
      </c>
    </row>
    <row r="399" s="1" customFormat="1" ht="18" customHeight="1" spans="1:4">
      <c r="A399" s="7" t="str">
        <f t="shared" si="8"/>
        <v>110</v>
      </c>
      <c r="B399" s="7" t="s">
        <v>11</v>
      </c>
      <c r="C399" s="7" t="str">
        <f>"24110011407"</f>
        <v>24110011407</v>
      </c>
      <c r="D399" s="7">
        <v>-1</v>
      </c>
    </row>
    <row r="400" s="1" customFormat="1" ht="18" customHeight="1" spans="1:4">
      <c r="A400" s="7" t="str">
        <f t="shared" si="8"/>
        <v>110</v>
      </c>
      <c r="B400" s="7" t="s">
        <v>11</v>
      </c>
      <c r="C400" s="7" t="str">
        <f>"24110011408"</f>
        <v>24110011408</v>
      </c>
      <c r="D400" s="7">
        <v>-1</v>
      </c>
    </row>
    <row r="401" s="1" customFormat="1" ht="18" customHeight="1" spans="1:4">
      <c r="A401" s="7" t="str">
        <f t="shared" si="8"/>
        <v>110</v>
      </c>
      <c r="B401" s="7" t="s">
        <v>11</v>
      </c>
      <c r="C401" s="7" t="str">
        <f>"24110011409"</f>
        <v>24110011409</v>
      </c>
      <c r="D401" s="7">
        <v>59.69</v>
      </c>
    </row>
    <row r="402" s="1" customFormat="1" ht="18" customHeight="1" spans="1:4">
      <c r="A402" s="7" t="str">
        <f t="shared" si="8"/>
        <v>110</v>
      </c>
      <c r="B402" s="7" t="s">
        <v>11</v>
      </c>
      <c r="C402" s="7" t="str">
        <f>"24110011410"</f>
        <v>24110011410</v>
      </c>
      <c r="D402" s="7">
        <v>-1</v>
      </c>
    </row>
    <row r="403" s="1" customFormat="1" ht="18" customHeight="1" spans="1:4">
      <c r="A403" s="7" t="str">
        <f t="shared" si="8"/>
        <v>110</v>
      </c>
      <c r="B403" s="7" t="s">
        <v>11</v>
      </c>
      <c r="C403" s="7" t="str">
        <f>"24110011411"</f>
        <v>24110011411</v>
      </c>
      <c r="D403" s="7">
        <v>59.85</v>
      </c>
    </row>
    <row r="404" s="1" customFormat="1" ht="18" customHeight="1" spans="1:4">
      <c r="A404" s="7" t="str">
        <f t="shared" si="8"/>
        <v>110</v>
      </c>
      <c r="B404" s="7" t="s">
        <v>11</v>
      </c>
      <c r="C404" s="7" t="str">
        <f>"24110011412"</f>
        <v>24110011412</v>
      </c>
      <c r="D404" s="7">
        <v>57.4</v>
      </c>
    </row>
    <row r="405" s="1" customFormat="1" ht="18" customHeight="1" spans="1:4">
      <c r="A405" s="7" t="str">
        <f t="shared" si="8"/>
        <v>110</v>
      </c>
      <c r="B405" s="7" t="s">
        <v>11</v>
      </c>
      <c r="C405" s="7" t="str">
        <f>"24110011413"</f>
        <v>24110011413</v>
      </c>
      <c r="D405" s="7">
        <v>-1</v>
      </c>
    </row>
    <row r="406" s="1" customFormat="1" ht="18" customHeight="1" spans="1:4">
      <c r="A406" s="7" t="str">
        <f t="shared" si="8"/>
        <v>110</v>
      </c>
      <c r="B406" s="7" t="s">
        <v>11</v>
      </c>
      <c r="C406" s="7" t="str">
        <f>"24110011414"</f>
        <v>24110011414</v>
      </c>
      <c r="D406" s="7">
        <v>-1</v>
      </c>
    </row>
    <row r="407" s="1" customFormat="1" ht="18" customHeight="1" spans="1:4">
      <c r="A407" s="7" t="str">
        <f t="shared" si="8"/>
        <v>110</v>
      </c>
      <c r="B407" s="7" t="s">
        <v>11</v>
      </c>
      <c r="C407" s="7" t="str">
        <f>"24110011415"</f>
        <v>24110011415</v>
      </c>
      <c r="D407" s="7">
        <v>-1</v>
      </c>
    </row>
    <row r="408" s="1" customFormat="1" ht="18" customHeight="1" spans="1:4">
      <c r="A408" s="7" t="str">
        <f t="shared" si="8"/>
        <v>110</v>
      </c>
      <c r="B408" s="7" t="s">
        <v>11</v>
      </c>
      <c r="C408" s="7" t="str">
        <f>"24110011416"</f>
        <v>24110011416</v>
      </c>
      <c r="D408" s="7">
        <v>-1</v>
      </c>
    </row>
    <row r="409" s="1" customFormat="1" ht="18" customHeight="1" spans="1:4">
      <c r="A409" s="7" t="str">
        <f t="shared" si="8"/>
        <v>110</v>
      </c>
      <c r="B409" s="7" t="s">
        <v>11</v>
      </c>
      <c r="C409" s="7" t="str">
        <f>"24110011417"</f>
        <v>24110011417</v>
      </c>
      <c r="D409" s="7">
        <v>-1</v>
      </c>
    </row>
    <row r="410" s="1" customFormat="1" ht="18" customHeight="1" spans="1:4">
      <c r="A410" s="7" t="str">
        <f t="shared" ref="A410:A472" si="9">"111"</f>
        <v>111</v>
      </c>
      <c r="B410" s="7" t="s">
        <v>12</v>
      </c>
      <c r="C410" s="7" t="str">
        <f>"24111011418"</f>
        <v>24111011418</v>
      </c>
      <c r="D410" s="7">
        <v>68.98</v>
      </c>
    </row>
    <row r="411" s="1" customFormat="1" ht="18" customHeight="1" spans="1:4">
      <c r="A411" s="7" t="str">
        <f t="shared" si="9"/>
        <v>111</v>
      </c>
      <c r="B411" s="7" t="s">
        <v>12</v>
      </c>
      <c r="C411" s="7" t="str">
        <f>"24111011419"</f>
        <v>24111011419</v>
      </c>
      <c r="D411" s="7">
        <v>65.52</v>
      </c>
    </row>
    <row r="412" s="1" customFormat="1" ht="18" customHeight="1" spans="1:4">
      <c r="A412" s="7" t="str">
        <f t="shared" si="9"/>
        <v>111</v>
      </c>
      <c r="B412" s="7" t="s">
        <v>12</v>
      </c>
      <c r="C412" s="7" t="str">
        <f>"24111011420"</f>
        <v>24111011420</v>
      </c>
      <c r="D412" s="7">
        <v>-1</v>
      </c>
    </row>
    <row r="413" s="1" customFormat="1" ht="18" customHeight="1" spans="1:4">
      <c r="A413" s="7" t="str">
        <f t="shared" si="9"/>
        <v>111</v>
      </c>
      <c r="B413" s="7" t="s">
        <v>12</v>
      </c>
      <c r="C413" s="7" t="str">
        <f>"24111011421"</f>
        <v>24111011421</v>
      </c>
      <c r="D413" s="7">
        <v>70.73</v>
      </c>
    </row>
    <row r="414" s="1" customFormat="1" ht="18" customHeight="1" spans="1:4">
      <c r="A414" s="7" t="str">
        <f t="shared" si="9"/>
        <v>111</v>
      </c>
      <c r="B414" s="7" t="s">
        <v>12</v>
      </c>
      <c r="C414" s="7" t="str">
        <f>"24111011422"</f>
        <v>24111011422</v>
      </c>
      <c r="D414" s="7">
        <v>65.72</v>
      </c>
    </row>
    <row r="415" s="1" customFormat="1" ht="18" customHeight="1" spans="1:4">
      <c r="A415" s="7" t="str">
        <f t="shared" si="9"/>
        <v>111</v>
      </c>
      <c r="B415" s="7" t="s">
        <v>12</v>
      </c>
      <c r="C415" s="7" t="str">
        <f>"24111011423"</f>
        <v>24111011423</v>
      </c>
      <c r="D415" s="7">
        <v>-1</v>
      </c>
    </row>
    <row r="416" s="1" customFormat="1" ht="18" customHeight="1" spans="1:4">
      <c r="A416" s="7" t="str">
        <f t="shared" si="9"/>
        <v>111</v>
      </c>
      <c r="B416" s="7" t="s">
        <v>12</v>
      </c>
      <c r="C416" s="7" t="str">
        <f>"24111011424"</f>
        <v>24111011424</v>
      </c>
      <c r="D416" s="7">
        <v>64.81</v>
      </c>
    </row>
    <row r="417" s="1" customFormat="1" ht="18" customHeight="1" spans="1:4">
      <c r="A417" s="7" t="str">
        <f t="shared" si="9"/>
        <v>111</v>
      </c>
      <c r="B417" s="7" t="s">
        <v>12</v>
      </c>
      <c r="C417" s="7" t="str">
        <f>"24111011425"</f>
        <v>24111011425</v>
      </c>
      <c r="D417" s="7">
        <v>70.65</v>
      </c>
    </row>
    <row r="418" s="1" customFormat="1" ht="18" customHeight="1" spans="1:4">
      <c r="A418" s="7" t="str">
        <f t="shared" si="9"/>
        <v>111</v>
      </c>
      <c r="B418" s="7" t="s">
        <v>12</v>
      </c>
      <c r="C418" s="7" t="str">
        <f>"24111011426"</f>
        <v>24111011426</v>
      </c>
      <c r="D418" s="7">
        <v>57.12</v>
      </c>
    </row>
    <row r="419" s="1" customFormat="1" ht="18" customHeight="1" spans="1:4">
      <c r="A419" s="7" t="str">
        <f t="shared" si="9"/>
        <v>111</v>
      </c>
      <c r="B419" s="7" t="s">
        <v>12</v>
      </c>
      <c r="C419" s="7" t="str">
        <f>"24111011427"</f>
        <v>24111011427</v>
      </c>
      <c r="D419" s="7">
        <v>56.85</v>
      </c>
    </row>
    <row r="420" s="1" customFormat="1" ht="18" customHeight="1" spans="1:4">
      <c r="A420" s="7" t="str">
        <f t="shared" si="9"/>
        <v>111</v>
      </c>
      <c r="B420" s="7" t="s">
        <v>12</v>
      </c>
      <c r="C420" s="7" t="str">
        <f>"24111011428"</f>
        <v>24111011428</v>
      </c>
      <c r="D420" s="7">
        <v>62.91</v>
      </c>
    </row>
    <row r="421" s="1" customFormat="1" ht="18" customHeight="1" spans="1:4">
      <c r="A421" s="7" t="str">
        <f t="shared" si="9"/>
        <v>111</v>
      </c>
      <c r="B421" s="7" t="s">
        <v>12</v>
      </c>
      <c r="C421" s="7" t="str">
        <f>"24111011429"</f>
        <v>24111011429</v>
      </c>
      <c r="D421" s="7">
        <v>61.6</v>
      </c>
    </row>
    <row r="422" s="1" customFormat="1" ht="18" customHeight="1" spans="1:4">
      <c r="A422" s="7" t="str">
        <f t="shared" si="9"/>
        <v>111</v>
      </c>
      <c r="B422" s="7" t="s">
        <v>12</v>
      </c>
      <c r="C422" s="7" t="str">
        <f>"24111011430"</f>
        <v>24111011430</v>
      </c>
      <c r="D422" s="7">
        <v>-1</v>
      </c>
    </row>
    <row r="423" s="1" customFormat="1" ht="18" customHeight="1" spans="1:4">
      <c r="A423" s="7" t="str">
        <f t="shared" si="9"/>
        <v>111</v>
      </c>
      <c r="B423" s="7" t="s">
        <v>12</v>
      </c>
      <c r="C423" s="7" t="str">
        <f>"24111011501"</f>
        <v>24111011501</v>
      </c>
      <c r="D423" s="7">
        <v>70.76</v>
      </c>
    </row>
    <row r="424" s="1" customFormat="1" ht="18" customHeight="1" spans="1:4">
      <c r="A424" s="7" t="str">
        <f t="shared" si="9"/>
        <v>111</v>
      </c>
      <c r="B424" s="7" t="s">
        <v>12</v>
      </c>
      <c r="C424" s="7" t="str">
        <f>"24111011502"</f>
        <v>24111011502</v>
      </c>
      <c r="D424" s="7">
        <v>61.78</v>
      </c>
    </row>
    <row r="425" s="1" customFormat="1" ht="18" customHeight="1" spans="1:4">
      <c r="A425" s="7" t="str">
        <f t="shared" si="9"/>
        <v>111</v>
      </c>
      <c r="B425" s="7" t="s">
        <v>12</v>
      </c>
      <c r="C425" s="7" t="str">
        <f>"24111011503"</f>
        <v>24111011503</v>
      </c>
      <c r="D425" s="7">
        <v>-1</v>
      </c>
    </row>
    <row r="426" s="1" customFormat="1" ht="18" customHeight="1" spans="1:4">
      <c r="A426" s="7" t="str">
        <f t="shared" si="9"/>
        <v>111</v>
      </c>
      <c r="B426" s="7" t="s">
        <v>12</v>
      </c>
      <c r="C426" s="7" t="str">
        <f>"24111011504"</f>
        <v>24111011504</v>
      </c>
      <c r="D426" s="7">
        <v>-1</v>
      </c>
    </row>
    <row r="427" s="1" customFormat="1" ht="18" customHeight="1" spans="1:4">
      <c r="A427" s="7" t="str">
        <f t="shared" si="9"/>
        <v>111</v>
      </c>
      <c r="B427" s="7" t="s">
        <v>12</v>
      </c>
      <c r="C427" s="7" t="str">
        <f>"24111011505"</f>
        <v>24111011505</v>
      </c>
      <c r="D427" s="7">
        <v>-1</v>
      </c>
    </row>
    <row r="428" s="1" customFormat="1" ht="18" customHeight="1" spans="1:4">
      <c r="A428" s="7" t="str">
        <f t="shared" si="9"/>
        <v>111</v>
      </c>
      <c r="B428" s="7" t="s">
        <v>12</v>
      </c>
      <c r="C428" s="7" t="str">
        <f>"24111011506"</f>
        <v>24111011506</v>
      </c>
      <c r="D428" s="7">
        <v>53.31</v>
      </c>
    </row>
    <row r="429" s="1" customFormat="1" ht="18" customHeight="1" spans="1:4">
      <c r="A429" s="7" t="str">
        <f t="shared" si="9"/>
        <v>111</v>
      </c>
      <c r="B429" s="7" t="s">
        <v>12</v>
      </c>
      <c r="C429" s="7" t="str">
        <f>"24111011507"</f>
        <v>24111011507</v>
      </c>
      <c r="D429" s="7">
        <v>66.19</v>
      </c>
    </row>
    <row r="430" s="1" customFormat="1" ht="18" customHeight="1" spans="1:4">
      <c r="A430" s="7" t="str">
        <f t="shared" si="9"/>
        <v>111</v>
      </c>
      <c r="B430" s="7" t="s">
        <v>12</v>
      </c>
      <c r="C430" s="7" t="str">
        <f>"24111011508"</f>
        <v>24111011508</v>
      </c>
      <c r="D430" s="7">
        <v>57.41</v>
      </c>
    </row>
    <row r="431" s="1" customFormat="1" ht="18" customHeight="1" spans="1:4">
      <c r="A431" s="7" t="str">
        <f t="shared" si="9"/>
        <v>111</v>
      </c>
      <c r="B431" s="7" t="s">
        <v>12</v>
      </c>
      <c r="C431" s="7" t="str">
        <f>"24111011509"</f>
        <v>24111011509</v>
      </c>
      <c r="D431" s="7">
        <v>59.63</v>
      </c>
    </row>
    <row r="432" s="1" customFormat="1" ht="18" customHeight="1" spans="1:4">
      <c r="A432" s="7" t="str">
        <f t="shared" si="9"/>
        <v>111</v>
      </c>
      <c r="B432" s="7" t="s">
        <v>12</v>
      </c>
      <c r="C432" s="7" t="str">
        <f>"24111011510"</f>
        <v>24111011510</v>
      </c>
      <c r="D432" s="7">
        <v>-1</v>
      </c>
    </row>
    <row r="433" s="1" customFormat="1" ht="18" customHeight="1" spans="1:4">
      <c r="A433" s="7" t="str">
        <f t="shared" si="9"/>
        <v>111</v>
      </c>
      <c r="B433" s="7" t="s">
        <v>12</v>
      </c>
      <c r="C433" s="7" t="str">
        <f>"24111011511"</f>
        <v>24111011511</v>
      </c>
      <c r="D433" s="7">
        <v>69.04</v>
      </c>
    </row>
    <row r="434" s="1" customFormat="1" ht="18" customHeight="1" spans="1:4">
      <c r="A434" s="7" t="str">
        <f t="shared" si="9"/>
        <v>111</v>
      </c>
      <c r="B434" s="7" t="s">
        <v>12</v>
      </c>
      <c r="C434" s="7" t="str">
        <f>"24111011512"</f>
        <v>24111011512</v>
      </c>
      <c r="D434" s="7">
        <v>-1</v>
      </c>
    </row>
    <row r="435" s="1" customFormat="1" ht="18" customHeight="1" spans="1:4">
      <c r="A435" s="7" t="str">
        <f t="shared" si="9"/>
        <v>111</v>
      </c>
      <c r="B435" s="7" t="s">
        <v>12</v>
      </c>
      <c r="C435" s="7" t="str">
        <f>"24111011513"</f>
        <v>24111011513</v>
      </c>
      <c r="D435" s="7">
        <v>-1</v>
      </c>
    </row>
    <row r="436" s="1" customFormat="1" ht="18" customHeight="1" spans="1:4">
      <c r="A436" s="7" t="str">
        <f t="shared" si="9"/>
        <v>111</v>
      </c>
      <c r="B436" s="7" t="s">
        <v>12</v>
      </c>
      <c r="C436" s="7" t="str">
        <f>"24111011514"</f>
        <v>24111011514</v>
      </c>
      <c r="D436" s="7">
        <v>58.72</v>
      </c>
    </row>
    <row r="437" s="1" customFormat="1" ht="18" customHeight="1" spans="1:4">
      <c r="A437" s="7" t="str">
        <f t="shared" si="9"/>
        <v>111</v>
      </c>
      <c r="B437" s="7" t="s">
        <v>12</v>
      </c>
      <c r="C437" s="7" t="str">
        <f>"24111011515"</f>
        <v>24111011515</v>
      </c>
      <c r="D437" s="7">
        <v>-1</v>
      </c>
    </row>
    <row r="438" s="1" customFormat="1" ht="18" customHeight="1" spans="1:4">
      <c r="A438" s="7" t="str">
        <f t="shared" si="9"/>
        <v>111</v>
      </c>
      <c r="B438" s="7" t="s">
        <v>12</v>
      </c>
      <c r="C438" s="7" t="str">
        <f>"24111011516"</f>
        <v>24111011516</v>
      </c>
      <c r="D438" s="7">
        <v>58.54</v>
      </c>
    </row>
    <row r="439" s="1" customFormat="1" ht="18" customHeight="1" spans="1:4">
      <c r="A439" s="7" t="str">
        <f t="shared" si="9"/>
        <v>111</v>
      </c>
      <c r="B439" s="7" t="s">
        <v>12</v>
      </c>
      <c r="C439" s="7" t="str">
        <f>"24111011517"</f>
        <v>24111011517</v>
      </c>
      <c r="D439" s="7">
        <v>-1</v>
      </c>
    </row>
    <row r="440" s="1" customFormat="1" ht="18" customHeight="1" spans="1:4">
      <c r="A440" s="7" t="str">
        <f t="shared" si="9"/>
        <v>111</v>
      </c>
      <c r="B440" s="7" t="s">
        <v>12</v>
      </c>
      <c r="C440" s="7" t="str">
        <f>"24111011518"</f>
        <v>24111011518</v>
      </c>
      <c r="D440" s="7">
        <v>-1</v>
      </c>
    </row>
    <row r="441" s="1" customFormat="1" ht="18" customHeight="1" spans="1:4">
      <c r="A441" s="7" t="str">
        <f t="shared" si="9"/>
        <v>111</v>
      </c>
      <c r="B441" s="7" t="s">
        <v>12</v>
      </c>
      <c r="C441" s="7" t="str">
        <f>"24111011519"</f>
        <v>24111011519</v>
      </c>
      <c r="D441" s="7">
        <v>-1</v>
      </c>
    </row>
    <row r="442" s="1" customFormat="1" ht="18" customHeight="1" spans="1:4">
      <c r="A442" s="7" t="str">
        <f t="shared" si="9"/>
        <v>111</v>
      </c>
      <c r="B442" s="7" t="s">
        <v>12</v>
      </c>
      <c r="C442" s="7" t="str">
        <f>"24111011520"</f>
        <v>24111011520</v>
      </c>
      <c r="D442" s="7">
        <v>-1</v>
      </c>
    </row>
    <row r="443" s="1" customFormat="1" ht="18" customHeight="1" spans="1:4">
      <c r="A443" s="7" t="str">
        <f t="shared" si="9"/>
        <v>111</v>
      </c>
      <c r="B443" s="7" t="s">
        <v>12</v>
      </c>
      <c r="C443" s="7" t="str">
        <f>"24111011521"</f>
        <v>24111011521</v>
      </c>
      <c r="D443" s="7">
        <v>60.16</v>
      </c>
    </row>
    <row r="444" s="1" customFormat="1" ht="18" customHeight="1" spans="1:4">
      <c r="A444" s="7" t="str">
        <f t="shared" si="9"/>
        <v>111</v>
      </c>
      <c r="B444" s="7" t="s">
        <v>12</v>
      </c>
      <c r="C444" s="7" t="str">
        <f>"24111011522"</f>
        <v>24111011522</v>
      </c>
      <c r="D444" s="7">
        <v>64.08</v>
      </c>
    </row>
    <row r="445" s="1" customFormat="1" ht="18" customHeight="1" spans="1:4">
      <c r="A445" s="7" t="str">
        <f t="shared" si="9"/>
        <v>111</v>
      </c>
      <c r="B445" s="7" t="s">
        <v>12</v>
      </c>
      <c r="C445" s="7" t="str">
        <f>"24111011523"</f>
        <v>24111011523</v>
      </c>
      <c r="D445" s="7">
        <v>-1</v>
      </c>
    </row>
    <row r="446" s="1" customFormat="1" ht="18" customHeight="1" spans="1:4">
      <c r="A446" s="7" t="str">
        <f t="shared" si="9"/>
        <v>111</v>
      </c>
      <c r="B446" s="7" t="s">
        <v>12</v>
      </c>
      <c r="C446" s="7" t="str">
        <f>"24111011524"</f>
        <v>24111011524</v>
      </c>
      <c r="D446" s="7">
        <v>71.16</v>
      </c>
    </row>
    <row r="447" s="1" customFormat="1" ht="18" customHeight="1" spans="1:4">
      <c r="A447" s="7" t="str">
        <f t="shared" si="9"/>
        <v>111</v>
      </c>
      <c r="B447" s="7" t="s">
        <v>12</v>
      </c>
      <c r="C447" s="7" t="str">
        <f>"24111011525"</f>
        <v>24111011525</v>
      </c>
      <c r="D447" s="7">
        <v>-1</v>
      </c>
    </row>
    <row r="448" s="1" customFormat="1" ht="18" customHeight="1" spans="1:4">
      <c r="A448" s="7" t="str">
        <f t="shared" si="9"/>
        <v>111</v>
      </c>
      <c r="B448" s="7" t="s">
        <v>12</v>
      </c>
      <c r="C448" s="7" t="str">
        <f>"24111011526"</f>
        <v>24111011526</v>
      </c>
      <c r="D448" s="7">
        <v>62.64</v>
      </c>
    </row>
    <row r="449" s="1" customFormat="1" ht="18" customHeight="1" spans="1:4">
      <c r="A449" s="7" t="str">
        <f t="shared" si="9"/>
        <v>111</v>
      </c>
      <c r="B449" s="7" t="s">
        <v>12</v>
      </c>
      <c r="C449" s="7" t="str">
        <f>"24111011527"</f>
        <v>24111011527</v>
      </c>
      <c r="D449" s="7">
        <v>57.74</v>
      </c>
    </row>
    <row r="450" s="1" customFormat="1" ht="18" customHeight="1" spans="1:4">
      <c r="A450" s="7" t="str">
        <f t="shared" si="9"/>
        <v>111</v>
      </c>
      <c r="B450" s="7" t="s">
        <v>12</v>
      </c>
      <c r="C450" s="7" t="str">
        <f>"24111011528"</f>
        <v>24111011528</v>
      </c>
      <c r="D450" s="7">
        <v>-1</v>
      </c>
    </row>
    <row r="451" s="1" customFormat="1" ht="18" customHeight="1" spans="1:4">
      <c r="A451" s="7" t="str">
        <f t="shared" si="9"/>
        <v>111</v>
      </c>
      <c r="B451" s="7" t="s">
        <v>12</v>
      </c>
      <c r="C451" s="7" t="str">
        <f>"24111011529"</f>
        <v>24111011529</v>
      </c>
      <c r="D451" s="7">
        <v>68.18</v>
      </c>
    </row>
    <row r="452" s="1" customFormat="1" ht="18" customHeight="1" spans="1:4">
      <c r="A452" s="7" t="str">
        <f t="shared" si="9"/>
        <v>111</v>
      </c>
      <c r="B452" s="7" t="s">
        <v>12</v>
      </c>
      <c r="C452" s="7" t="str">
        <f>"24111011530"</f>
        <v>24111011530</v>
      </c>
      <c r="D452" s="7">
        <v>-1</v>
      </c>
    </row>
    <row r="453" s="1" customFormat="1" ht="18" customHeight="1" spans="1:4">
      <c r="A453" s="7" t="str">
        <f t="shared" si="9"/>
        <v>111</v>
      </c>
      <c r="B453" s="7" t="s">
        <v>12</v>
      </c>
      <c r="C453" s="7" t="str">
        <f>"24111011601"</f>
        <v>24111011601</v>
      </c>
      <c r="D453" s="7">
        <v>65.22</v>
      </c>
    </row>
    <row r="454" s="1" customFormat="1" ht="18" customHeight="1" spans="1:4">
      <c r="A454" s="7" t="str">
        <f t="shared" si="9"/>
        <v>111</v>
      </c>
      <c r="B454" s="7" t="s">
        <v>12</v>
      </c>
      <c r="C454" s="7" t="str">
        <f>"24111011602"</f>
        <v>24111011602</v>
      </c>
      <c r="D454" s="7">
        <v>-1</v>
      </c>
    </row>
    <row r="455" s="1" customFormat="1" ht="18" customHeight="1" spans="1:4">
      <c r="A455" s="7" t="str">
        <f t="shared" si="9"/>
        <v>111</v>
      </c>
      <c r="B455" s="7" t="s">
        <v>12</v>
      </c>
      <c r="C455" s="7" t="str">
        <f>"24111011603"</f>
        <v>24111011603</v>
      </c>
      <c r="D455" s="7">
        <v>-1</v>
      </c>
    </row>
    <row r="456" s="1" customFormat="1" ht="18" customHeight="1" spans="1:4">
      <c r="A456" s="7" t="str">
        <f t="shared" si="9"/>
        <v>111</v>
      </c>
      <c r="B456" s="7" t="s">
        <v>12</v>
      </c>
      <c r="C456" s="7" t="str">
        <f>"24111011604"</f>
        <v>24111011604</v>
      </c>
      <c r="D456" s="7">
        <v>-1</v>
      </c>
    </row>
    <row r="457" s="1" customFormat="1" ht="18" customHeight="1" spans="1:4">
      <c r="A457" s="7" t="str">
        <f t="shared" si="9"/>
        <v>111</v>
      </c>
      <c r="B457" s="7" t="s">
        <v>12</v>
      </c>
      <c r="C457" s="7" t="str">
        <f>"24111011605"</f>
        <v>24111011605</v>
      </c>
      <c r="D457" s="7">
        <v>-1</v>
      </c>
    </row>
    <row r="458" s="1" customFormat="1" ht="18" customHeight="1" spans="1:4">
      <c r="A458" s="7" t="str">
        <f t="shared" si="9"/>
        <v>111</v>
      </c>
      <c r="B458" s="7" t="s">
        <v>12</v>
      </c>
      <c r="C458" s="7" t="str">
        <f>"24111011606"</f>
        <v>24111011606</v>
      </c>
      <c r="D458" s="7">
        <v>-1</v>
      </c>
    </row>
    <row r="459" s="1" customFormat="1" ht="18" customHeight="1" spans="1:4">
      <c r="A459" s="7" t="str">
        <f t="shared" si="9"/>
        <v>111</v>
      </c>
      <c r="B459" s="7" t="s">
        <v>12</v>
      </c>
      <c r="C459" s="7" t="str">
        <f>"24111011607"</f>
        <v>24111011607</v>
      </c>
      <c r="D459" s="7">
        <v>-1</v>
      </c>
    </row>
    <row r="460" s="1" customFormat="1" ht="18" customHeight="1" spans="1:4">
      <c r="A460" s="7" t="str">
        <f t="shared" si="9"/>
        <v>111</v>
      </c>
      <c r="B460" s="7" t="s">
        <v>12</v>
      </c>
      <c r="C460" s="7" t="str">
        <f>"24111011608"</f>
        <v>24111011608</v>
      </c>
      <c r="D460" s="7">
        <v>-1</v>
      </c>
    </row>
    <row r="461" s="1" customFormat="1" ht="18" customHeight="1" spans="1:4">
      <c r="A461" s="7" t="str">
        <f t="shared" si="9"/>
        <v>111</v>
      </c>
      <c r="B461" s="7" t="s">
        <v>12</v>
      </c>
      <c r="C461" s="7" t="str">
        <f>"24111011609"</f>
        <v>24111011609</v>
      </c>
      <c r="D461" s="7">
        <v>-1</v>
      </c>
    </row>
    <row r="462" s="1" customFormat="1" ht="18" customHeight="1" spans="1:4">
      <c r="A462" s="7" t="str">
        <f t="shared" si="9"/>
        <v>111</v>
      </c>
      <c r="B462" s="7" t="s">
        <v>12</v>
      </c>
      <c r="C462" s="7" t="str">
        <f>"24111011610"</f>
        <v>24111011610</v>
      </c>
      <c r="D462" s="7">
        <v>-1</v>
      </c>
    </row>
    <row r="463" s="1" customFormat="1" ht="18" customHeight="1" spans="1:4">
      <c r="A463" s="7" t="str">
        <f t="shared" si="9"/>
        <v>111</v>
      </c>
      <c r="B463" s="7" t="s">
        <v>12</v>
      </c>
      <c r="C463" s="7" t="str">
        <f>"24111011611"</f>
        <v>24111011611</v>
      </c>
      <c r="D463" s="7">
        <v>57.82</v>
      </c>
    </row>
    <row r="464" s="1" customFormat="1" ht="18" customHeight="1" spans="1:4">
      <c r="A464" s="7" t="str">
        <f t="shared" si="9"/>
        <v>111</v>
      </c>
      <c r="B464" s="7" t="s">
        <v>12</v>
      </c>
      <c r="C464" s="7" t="str">
        <f>"24111011612"</f>
        <v>24111011612</v>
      </c>
      <c r="D464" s="7">
        <v>-1</v>
      </c>
    </row>
    <row r="465" s="1" customFormat="1" ht="18" customHeight="1" spans="1:4">
      <c r="A465" s="7" t="str">
        <f t="shared" si="9"/>
        <v>111</v>
      </c>
      <c r="B465" s="7" t="s">
        <v>12</v>
      </c>
      <c r="C465" s="7" t="str">
        <f>"24111011613"</f>
        <v>24111011613</v>
      </c>
      <c r="D465" s="7">
        <v>66.64</v>
      </c>
    </row>
    <row r="466" s="1" customFormat="1" ht="18" customHeight="1" spans="1:4">
      <c r="A466" s="7" t="str">
        <f t="shared" si="9"/>
        <v>111</v>
      </c>
      <c r="B466" s="7" t="s">
        <v>12</v>
      </c>
      <c r="C466" s="7" t="str">
        <f>"24111011614"</f>
        <v>24111011614</v>
      </c>
      <c r="D466" s="7">
        <v>67.36</v>
      </c>
    </row>
    <row r="467" s="1" customFormat="1" ht="18" customHeight="1" spans="1:4">
      <c r="A467" s="7" t="str">
        <f t="shared" si="9"/>
        <v>111</v>
      </c>
      <c r="B467" s="7" t="s">
        <v>12</v>
      </c>
      <c r="C467" s="7" t="str">
        <f>"24111011615"</f>
        <v>24111011615</v>
      </c>
      <c r="D467" s="7">
        <v>-1</v>
      </c>
    </row>
    <row r="468" s="1" customFormat="1" ht="18" customHeight="1" spans="1:4">
      <c r="A468" s="7" t="str">
        <f t="shared" si="9"/>
        <v>111</v>
      </c>
      <c r="B468" s="7" t="s">
        <v>12</v>
      </c>
      <c r="C468" s="7" t="str">
        <f>"24111011616"</f>
        <v>24111011616</v>
      </c>
      <c r="D468" s="7">
        <v>-1</v>
      </c>
    </row>
    <row r="469" s="1" customFormat="1" ht="18" customHeight="1" spans="1:4">
      <c r="A469" s="7" t="str">
        <f t="shared" si="9"/>
        <v>111</v>
      </c>
      <c r="B469" s="7" t="s">
        <v>12</v>
      </c>
      <c r="C469" s="7" t="str">
        <f>"24111011617"</f>
        <v>24111011617</v>
      </c>
      <c r="D469" s="7">
        <v>-1</v>
      </c>
    </row>
    <row r="470" s="1" customFormat="1" ht="18" customHeight="1" spans="1:4">
      <c r="A470" s="7" t="str">
        <f t="shared" si="9"/>
        <v>111</v>
      </c>
      <c r="B470" s="7" t="s">
        <v>12</v>
      </c>
      <c r="C470" s="7" t="str">
        <f>"24111011618"</f>
        <v>24111011618</v>
      </c>
      <c r="D470" s="7">
        <v>-1</v>
      </c>
    </row>
    <row r="471" s="1" customFormat="1" ht="18" customHeight="1" spans="1:4">
      <c r="A471" s="7" t="str">
        <f t="shared" si="9"/>
        <v>111</v>
      </c>
      <c r="B471" s="7" t="s">
        <v>12</v>
      </c>
      <c r="C471" s="7" t="str">
        <f>"24111011619"</f>
        <v>24111011619</v>
      </c>
      <c r="D471" s="7">
        <v>-1</v>
      </c>
    </row>
    <row r="472" s="1" customFormat="1" ht="18" customHeight="1" spans="1:4">
      <c r="A472" s="7" t="str">
        <f t="shared" si="9"/>
        <v>111</v>
      </c>
      <c r="B472" s="7" t="s">
        <v>12</v>
      </c>
      <c r="C472" s="7" t="str">
        <f>"24111011620"</f>
        <v>24111011620</v>
      </c>
      <c r="D472" s="7">
        <v>61.19</v>
      </c>
    </row>
    <row r="473" s="1" customFormat="1" ht="18" customHeight="1" spans="1:4">
      <c r="A473" s="7" t="str">
        <f t="shared" ref="A473:A536" si="10">"112"</f>
        <v>112</v>
      </c>
      <c r="B473" s="7" t="s">
        <v>13</v>
      </c>
      <c r="C473" s="7" t="str">
        <f>"24112011621"</f>
        <v>24112011621</v>
      </c>
      <c r="D473" s="7">
        <v>76.01</v>
      </c>
    </row>
    <row r="474" s="1" customFormat="1" ht="18" customHeight="1" spans="1:4">
      <c r="A474" s="7" t="str">
        <f t="shared" si="10"/>
        <v>112</v>
      </c>
      <c r="B474" s="7" t="s">
        <v>13</v>
      </c>
      <c r="C474" s="7" t="str">
        <f>"24112011622"</f>
        <v>24112011622</v>
      </c>
      <c r="D474" s="7">
        <v>-1</v>
      </c>
    </row>
    <row r="475" s="1" customFormat="1" ht="18" customHeight="1" spans="1:4">
      <c r="A475" s="7" t="str">
        <f t="shared" si="10"/>
        <v>112</v>
      </c>
      <c r="B475" s="7" t="s">
        <v>13</v>
      </c>
      <c r="C475" s="7" t="str">
        <f>"24112011623"</f>
        <v>24112011623</v>
      </c>
      <c r="D475" s="7">
        <v>65.48</v>
      </c>
    </row>
    <row r="476" s="1" customFormat="1" ht="18" customHeight="1" spans="1:4">
      <c r="A476" s="7" t="str">
        <f t="shared" si="10"/>
        <v>112</v>
      </c>
      <c r="B476" s="7" t="s">
        <v>13</v>
      </c>
      <c r="C476" s="7" t="str">
        <f>"24112011624"</f>
        <v>24112011624</v>
      </c>
      <c r="D476" s="7">
        <v>73.31</v>
      </c>
    </row>
    <row r="477" s="1" customFormat="1" ht="18" customHeight="1" spans="1:4">
      <c r="A477" s="7" t="str">
        <f t="shared" si="10"/>
        <v>112</v>
      </c>
      <c r="B477" s="7" t="s">
        <v>13</v>
      </c>
      <c r="C477" s="7" t="str">
        <f>"24112011625"</f>
        <v>24112011625</v>
      </c>
      <c r="D477" s="7">
        <v>-1</v>
      </c>
    </row>
    <row r="478" s="1" customFormat="1" ht="18" customHeight="1" spans="1:4">
      <c r="A478" s="7" t="str">
        <f t="shared" si="10"/>
        <v>112</v>
      </c>
      <c r="B478" s="7" t="s">
        <v>13</v>
      </c>
      <c r="C478" s="7" t="str">
        <f>"24112011626"</f>
        <v>24112011626</v>
      </c>
      <c r="D478" s="7">
        <v>70.97</v>
      </c>
    </row>
    <row r="479" s="1" customFormat="1" ht="18" customHeight="1" spans="1:4">
      <c r="A479" s="7" t="str">
        <f t="shared" si="10"/>
        <v>112</v>
      </c>
      <c r="B479" s="7" t="s">
        <v>13</v>
      </c>
      <c r="C479" s="7" t="str">
        <f>"24112011627"</f>
        <v>24112011627</v>
      </c>
      <c r="D479" s="7">
        <v>50.48</v>
      </c>
    </row>
    <row r="480" s="1" customFormat="1" ht="18" customHeight="1" spans="1:4">
      <c r="A480" s="7" t="str">
        <f t="shared" si="10"/>
        <v>112</v>
      </c>
      <c r="B480" s="7" t="s">
        <v>13</v>
      </c>
      <c r="C480" s="7" t="str">
        <f>"24112011628"</f>
        <v>24112011628</v>
      </c>
      <c r="D480" s="7">
        <v>71.83</v>
      </c>
    </row>
    <row r="481" s="1" customFormat="1" ht="18" customHeight="1" spans="1:4">
      <c r="A481" s="7" t="str">
        <f t="shared" si="10"/>
        <v>112</v>
      </c>
      <c r="B481" s="7" t="s">
        <v>13</v>
      </c>
      <c r="C481" s="7" t="str">
        <f>"24112011629"</f>
        <v>24112011629</v>
      </c>
      <c r="D481" s="7">
        <v>53.44</v>
      </c>
    </row>
    <row r="482" s="1" customFormat="1" ht="18" customHeight="1" spans="1:4">
      <c r="A482" s="7" t="str">
        <f t="shared" si="10"/>
        <v>112</v>
      </c>
      <c r="B482" s="7" t="s">
        <v>13</v>
      </c>
      <c r="C482" s="7" t="str">
        <f>"24112011630"</f>
        <v>24112011630</v>
      </c>
      <c r="D482" s="7">
        <v>58.8</v>
      </c>
    </row>
    <row r="483" s="1" customFormat="1" ht="18" customHeight="1" spans="1:4">
      <c r="A483" s="7" t="str">
        <f t="shared" si="10"/>
        <v>112</v>
      </c>
      <c r="B483" s="7" t="s">
        <v>13</v>
      </c>
      <c r="C483" s="7" t="str">
        <f>"24112011701"</f>
        <v>24112011701</v>
      </c>
      <c r="D483" s="7">
        <v>50.38</v>
      </c>
    </row>
    <row r="484" s="1" customFormat="1" ht="18" customHeight="1" spans="1:4">
      <c r="A484" s="7" t="str">
        <f t="shared" si="10"/>
        <v>112</v>
      </c>
      <c r="B484" s="7" t="s">
        <v>13</v>
      </c>
      <c r="C484" s="7" t="str">
        <f>"24112011702"</f>
        <v>24112011702</v>
      </c>
      <c r="D484" s="7">
        <v>66.57</v>
      </c>
    </row>
    <row r="485" s="1" customFormat="1" ht="18" customHeight="1" spans="1:4">
      <c r="A485" s="7" t="str">
        <f t="shared" si="10"/>
        <v>112</v>
      </c>
      <c r="B485" s="7" t="s">
        <v>13</v>
      </c>
      <c r="C485" s="7" t="str">
        <f>"24112011703"</f>
        <v>24112011703</v>
      </c>
      <c r="D485" s="7">
        <v>66.25</v>
      </c>
    </row>
    <row r="486" s="1" customFormat="1" ht="18" customHeight="1" spans="1:4">
      <c r="A486" s="7" t="str">
        <f t="shared" si="10"/>
        <v>112</v>
      </c>
      <c r="B486" s="7" t="s">
        <v>13</v>
      </c>
      <c r="C486" s="7" t="str">
        <f>"24112011704"</f>
        <v>24112011704</v>
      </c>
      <c r="D486" s="7">
        <v>-1</v>
      </c>
    </row>
    <row r="487" s="1" customFormat="1" ht="18" customHeight="1" spans="1:4">
      <c r="A487" s="7" t="str">
        <f t="shared" si="10"/>
        <v>112</v>
      </c>
      <c r="B487" s="7" t="s">
        <v>13</v>
      </c>
      <c r="C487" s="7" t="str">
        <f>"24112011705"</f>
        <v>24112011705</v>
      </c>
      <c r="D487" s="7">
        <v>60.01</v>
      </c>
    </row>
    <row r="488" s="1" customFormat="1" ht="18" customHeight="1" spans="1:4">
      <c r="A488" s="7" t="str">
        <f t="shared" si="10"/>
        <v>112</v>
      </c>
      <c r="B488" s="7" t="s">
        <v>13</v>
      </c>
      <c r="C488" s="7" t="str">
        <f>"24112011706"</f>
        <v>24112011706</v>
      </c>
      <c r="D488" s="7">
        <v>60.19</v>
      </c>
    </row>
    <row r="489" s="1" customFormat="1" ht="18" customHeight="1" spans="1:4">
      <c r="A489" s="7" t="str">
        <f t="shared" si="10"/>
        <v>112</v>
      </c>
      <c r="B489" s="7" t="s">
        <v>13</v>
      </c>
      <c r="C489" s="7" t="str">
        <f>"24112011707"</f>
        <v>24112011707</v>
      </c>
      <c r="D489" s="7">
        <v>60.26</v>
      </c>
    </row>
    <row r="490" s="1" customFormat="1" ht="18" customHeight="1" spans="1:4">
      <c r="A490" s="7" t="str">
        <f t="shared" si="10"/>
        <v>112</v>
      </c>
      <c r="B490" s="7" t="s">
        <v>13</v>
      </c>
      <c r="C490" s="7" t="str">
        <f>"24112011708"</f>
        <v>24112011708</v>
      </c>
      <c r="D490" s="7">
        <v>60.19</v>
      </c>
    </row>
    <row r="491" s="1" customFormat="1" ht="18" customHeight="1" spans="1:4">
      <c r="A491" s="7" t="str">
        <f t="shared" si="10"/>
        <v>112</v>
      </c>
      <c r="B491" s="7" t="s">
        <v>13</v>
      </c>
      <c r="C491" s="7" t="str">
        <f>"24112011709"</f>
        <v>24112011709</v>
      </c>
      <c r="D491" s="7">
        <v>59.5</v>
      </c>
    </row>
    <row r="492" s="1" customFormat="1" ht="18" customHeight="1" spans="1:4">
      <c r="A492" s="7" t="str">
        <f t="shared" si="10"/>
        <v>112</v>
      </c>
      <c r="B492" s="7" t="s">
        <v>13</v>
      </c>
      <c r="C492" s="7" t="str">
        <f>"24112011710"</f>
        <v>24112011710</v>
      </c>
      <c r="D492" s="7">
        <v>60.91</v>
      </c>
    </row>
    <row r="493" s="1" customFormat="1" ht="18" customHeight="1" spans="1:4">
      <c r="A493" s="7" t="str">
        <f t="shared" si="10"/>
        <v>112</v>
      </c>
      <c r="B493" s="7" t="s">
        <v>13</v>
      </c>
      <c r="C493" s="7" t="str">
        <f>"24112011711"</f>
        <v>24112011711</v>
      </c>
      <c r="D493" s="7">
        <v>56.14</v>
      </c>
    </row>
    <row r="494" s="1" customFormat="1" ht="18" customHeight="1" spans="1:4">
      <c r="A494" s="7" t="str">
        <f t="shared" si="10"/>
        <v>112</v>
      </c>
      <c r="B494" s="7" t="s">
        <v>13</v>
      </c>
      <c r="C494" s="7" t="str">
        <f>"24112011712"</f>
        <v>24112011712</v>
      </c>
      <c r="D494" s="7">
        <v>-1</v>
      </c>
    </row>
    <row r="495" s="1" customFormat="1" ht="18" customHeight="1" spans="1:4">
      <c r="A495" s="7" t="str">
        <f t="shared" si="10"/>
        <v>112</v>
      </c>
      <c r="B495" s="7" t="s">
        <v>13</v>
      </c>
      <c r="C495" s="7" t="str">
        <f>"24112011713"</f>
        <v>24112011713</v>
      </c>
      <c r="D495" s="7">
        <v>67.14</v>
      </c>
    </row>
    <row r="496" s="1" customFormat="1" ht="18" customHeight="1" spans="1:4">
      <c r="A496" s="7" t="str">
        <f t="shared" si="10"/>
        <v>112</v>
      </c>
      <c r="B496" s="7" t="s">
        <v>13</v>
      </c>
      <c r="C496" s="7" t="str">
        <f>"24112011714"</f>
        <v>24112011714</v>
      </c>
      <c r="D496" s="7">
        <v>61.87</v>
      </c>
    </row>
    <row r="497" s="1" customFormat="1" ht="18" customHeight="1" spans="1:4">
      <c r="A497" s="7" t="str">
        <f t="shared" si="10"/>
        <v>112</v>
      </c>
      <c r="B497" s="7" t="s">
        <v>13</v>
      </c>
      <c r="C497" s="7" t="str">
        <f>"24112011715"</f>
        <v>24112011715</v>
      </c>
      <c r="D497" s="7">
        <v>70.02</v>
      </c>
    </row>
    <row r="498" s="1" customFormat="1" ht="18" customHeight="1" spans="1:4">
      <c r="A498" s="7" t="str">
        <f t="shared" si="10"/>
        <v>112</v>
      </c>
      <c r="B498" s="7" t="s">
        <v>13</v>
      </c>
      <c r="C498" s="7" t="str">
        <f>"24112011716"</f>
        <v>24112011716</v>
      </c>
      <c r="D498" s="7">
        <v>56.82</v>
      </c>
    </row>
    <row r="499" s="1" customFormat="1" ht="18" customHeight="1" spans="1:4">
      <c r="A499" s="7" t="str">
        <f t="shared" si="10"/>
        <v>112</v>
      </c>
      <c r="B499" s="7" t="s">
        <v>13</v>
      </c>
      <c r="C499" s="7" t="str">
        <f>"24112011717"</f>
        <v>24112011717</v>
      </c>
      <c r="D499" s="7">
        <v>66.23</v>
      </c>
    </row>
    <row r="500" s="1" customFormat="1" ht="18" customHeight="1" spans="1:4">
      <c r="A500" s="7" t="str">
        <f t="shared" si="10"/>
        <v>112</v>
      </c>
      <c r="B500" s="7" t="s">
        <v>13</v>
      </c>
      <c r="C500" s="7" t="str">
        <f>"24112011718"</f>
        <v>24112011718</v>
      </c>
      <c r="D500" s="7">
        <v>-1</v>
      </c>
    </row>
    <row r="501" s="1" customFormat="1" ht="18" customHeight="1" spans="1:4">
      <c r="A501" s="7" t="str">
        <f t="shared" si="10"/>
        <v>112</v>
      </c>
      <c r="B501" s="7" t="s">
        <v>13</v>
      </c>
      <c r="C501" s="7" t="str">
        <f>"24112011719"</f>
        <v>24112011719</v>
      </c>
      <c r="D501" s="7">
        <v>65.18</v>
      </c>
    </row>
    <row r="502" s="1" customFormat="1" ht="18" customHeight="1" spans="1:4">
      <c r="A502" s="7" t="str">
        <f t="shared" si="10"/>
        <v>112</v>
      </c>
      <c r="B502" s="7" t="s">
        <v>13</v>
      </c>
      <c r="C502" s="7" t="str">
        <f>"24112011720"</f>
        <v>24112011720</v>
      </c>
      <c r="D502" s="7">
        <v>-1</v>
      </c>
    </row>
    <row r="503" s="1" customFormat="1" ht="18" customHeight="1" spans="1:4">
      <c r="A503" s="7" t="str">
        <f t="shared" si="10"/>
        <v>112</v>
      </c>
      <c r="B503" s="7" t="s">
        <v>13</v>
      </c>
      <c r="C503" s="7" t="str">
        <f>"24112011721"</f>
        <v>24112011721</v>
      </c>
      <c r="D503" s="7">
        <v>67.73</v>
      </c>
    </row>
    <row r="504" s="1" customFormat="1" ht="18" customHeight="1" spans="1:4">
      <c r="A504" s="7" t="str">
        <f t="shared" si="10"/>
        <v>112</v>
      </c>
      <c r="B504" s="7" t="s">
        <v>13</v>
      </c>
      <c r="C504" s="7" t="str">
        <f>"24112011722"</f>
        <v>24112011722</v>
      </c>
      <c r="D504" s="7">
        <v>56.75</v>
      </c>
    </row>
    <row r="505" s="1" customFormat="1" ht="18" customHeight="1" spans="1:4">
      <c r="A505" s="7" t="str">
        <f t="shared" si="10"/>
        <v>112</v>
      </c>
      <c r="B505" s="7" t="s">
        <v>13</v>
      </c>
      <c r="C505" s="7" t="str">
        <f>"24112011723"</f>
        <v>24112011723</v>
      </c>
      <c r="D505" s="7">
        <v>62.49</v>
      </c>
    </row>
    <row r="506" s="1" customFormat="1" ht="18" customHeight="1" spans="1:4">
      <c r="A506" s="7" t="str">
        <f t="shared" si="10"/>
        <v>112</v>
      </c>
      <c r="B506" s="7" t="s">
        <v>13</v>
      </c>
      <c r="C506" s="7" t="str">
        <f>"24112011724"</f>
        <v>24112011724</v>
      </c>
      <c r="D506" s="7">
        <v>75.36</v>
      </c>
    </row>
    <row r="507" s="1" customFormat="1" ht="18" customHeight="1" spans="1:4">
      <c r="A507" s="7" t="str">
        <f t="shared" si="10"/>
        <v>112</v>
      </c>
      <c r="B507" s="7" t="s">
        <v>13</v>
      </c>
      <c r="C507" s="7" t="str">
        <f>"24112011725"</f>
        <v>24112011725</v>
      </c>
      <c r="D507" s="7">
        <v>-1</v>
      </c>
    </row>
    <row r="508" s="1" customFormat="1" ht="18" customHeight="1" spans="1:4">
      <c r="A508" s="7" t="str">
        <f t="shared" si="10"/>
        <v>112</v>
      </c>
      <c r="B508" s="7" t="s">
        <v>13</v>
      </c>
      <c r="C508" s="7" t="str">
        <f>"24112011726"</f>
        <v>24112011726</v>
      </c>
      <c r="D508" s="7">
        <v>69.48</v>
      </c>
    </row>
    <row r="509" s="1" customFormat="1" ht="18" customHeight="1" spans="1:4">
      <c r="A509" s="7" t="str">
        <f t="shared" si="10"/>
        <v>112</v>
      </c>
      <c r="B509" s="7" t="s">
        <v>13</v>
      </c>
      <c r="C509" s="7" t="str">
        <f>"24112011727"</f>
        <v>24112011727</v>
      </c>
      <c r="D509" s="7">
        <v>-1</v>
      </c>
    </row>
    <row r="510" s="1" customFormat="1" ht="18" customHeight="1" spans="1:4">
      <c r="A510" s="7" t="str">
        <f t="shared" si="10"/>
        <v>112</v>
      </c>
      <c r="B510" s="7" t="s">
        <v>13</v>
      </c>
      <c r="C510" s="7" t="str">
        <f>"24112011728"</f>
        <v>24112011728</v>
      </c>
      <c r="D510" s="7">
        <v>-1</v>
      </c>
    </row>
    <row r="511" s="1" customFormat="1" ht="18" customHeight="1" spans="1:4">
      <c r="A511" s="7" t="str">
        <f t="shared" si="10"/>
        <v>112</v>
      </c>
      <c r="B511" s="7" t="s">
        <v>13</v>
      </c>
      <c r="C511" s="7" t="str">
        <f>"24112011729"</f>
        <v>24112011729</v>
      </c>
      <c r="D511" s="7">
        <v>-1</v>
      </c>
    </row>
    <row r="512" s="1" customFormat="1" ht="18" customHeight="1" spans="1:4">
      <c r="A512" s="7" t="str">
        <f t="shared" si="10"/>
        <v>112</v>
      </c>
      <c r="B512" s="7" t="s">
        <v>13</v>
      </c>
      <c r="C512" s="7" t="str">
        <f>"24112011730"</f>
        <v>24112011730</v>
      </c>
      <c r="D512" s="7">
        <v>-1</v>
      </c>
    </row>
    <row r="513" s="1" customFormat="1" ht="18" customHeight="1" spans="1:4">
      <c r="A513" s="7" t="str">
        <f t="shared" si="10"/>
        <v>112</v>
      </c>
      <c r="B513" s="7" t="s">
        <v>13</v>
      </c>
      <c r="C513" s="7" t="str">
        <f>"24112011801"</f>
        <v>24112011801</v>
      </c>
      <c r="D513" s="7">
        <v>-1</v>
      </c>
    </row>
    <row r="514" s="1" customFormat="1" ht="18" customHeight="1" spans="1:4">
      <c r="A514" s="7" t="str">
        <f t="shared" si="10"/>
        <v>112</v>
      </c>
      <c r="B514" s="7" t="s">
        <v>13</v>
      </c>
      <c r="C514" s="7" t="str">
        <f>"24112011802"</f>
        <v>24112011802</v>
      </c>
      <c r="D514" s="7">
        <v>-1</v>
      </c>
    </row>
    <row r="515" s="1" customFormat="1" ht="18" customHeight="1" spans="1:4">
      <c r="A515" s="7" t="str">
        <f t="shared" si="10"/>
        <v>112</v>
      </c>
      <c r="B515" s="7" t="s">
        <v>13</v>
      </c>
      <c r="C515" s="7" t="str">
        <f>"24112011803"</f>
        <v>24112011803</v>
      </c>
      <c r="D515" s="7">
        <v>69.55</v>
      </c>
    </row>
    <row r="516" s="1" customFormat="1" ht="18" customHeight="1" spans="1:4">
      <c r="A516" s="7" t="str">
        <f t="shared" si="10"/>
        <v>112</v>
      </c>
      <c r="B516" s="7" t="s">
        <v>13</v>
      </c>
      <c r="C516" s="7" t="str">
        <f>"24112011804"</f>
        <v>24112011804</v>
      </c>
      <c r="D516" s="7">
        <v>-1</v>
      </c>
    </row>
    <row r="517" s="1" customFormat="1" ht="18" customHeight="1" spans="1:4">
      <c r="A517" s="7" t="str">
        <f t="shared" si="10"/>
        <v>112</v>
      </c>
      <c r="B517" s="7" t="s">
        <v>13</v>
      </c>
      <c r="C517" s="7" t="str">
        <f>"24112011805"</f>
        <v>24112011805</v>
      </c>
      <c r="D517" s="7">
        <v>51.51</v>
      </c>
    </row>
    <row r="518" s="1" customFormat="1" ht="18" customHeight="1" spans="1:4">
      <c r="A518" s="7" t="str">
        <f t="shared" si="10"/>
        <v>112</v>
      </c>
      <c r="B518" s="7" t="s">
        <v>13</v>
      </c>
      <c r="C518" s="7" t="str">
        <f>"24112011806"</f>
        <v>24112011806</v>
      </c>
      <c r="D518" s="7">
        <v>-1</v>
      </c>
    </row>
    <row r="519" s="1" customFormat="1" ht="18" customHeight="1" spans="1:4">
      <c r="A519" s="7" t="str">
        <f t="shared" si="10"/>
        <v>112</v>
      </c>
      <c r="B519" s="7" t="s">
        <v>13</v>
      </c>
      <c r="C519" s="7" t="str">
        <f>"24112011807"</f>
        <v>24112011807</v>
      </c>
      <c r="D519" s="7">
        <v>-1</v>
      </c>
    </row>
    <row r="520" s="1" customFormat="1" ht="18" customHeight="1" spans="1:4">
      <c r="A520" s="7" t="str">
        <f t="shared" si="10"/>
        <v>112</v>
      </c>
      <c r="B520" s="7" t="s">
        <v>13</v>
      </c>
      <c r="C520" s="7" t="str">
        <f>"24112011808"</f>
        <v>24112011808</v>
      </c>
      <c r="D520" s="7">
        <v>62.4</v>
      </c>
    </row>
    <row r="521" s="1" customFormat="1" ht="18" customHeight="1" spans="1:4">
      <c r="A521" s="7" t="str">
        <f t="shared" si="10"/>
        <v>112</v>
      </c>
      <c r="B521" s="7" t="s">
        <v>13</v>
      </c>
      <c r="C521" s="7" t="str">
        <f>"24112011809"</f>
        <v>24112011809</v>
      </c>
      <c r="D521" s="7">
        <v>67.5</v>
      </c>
    </row>
    <row r="522" s="1" customFormat="1" ht="18" customHeight="1" spans="1:4">
      <c r="A522" s="7" t="str">
        <f t="shared" si="10"/>
        <v>112</v>
      </c>
      <c r="B522" s="7" t="s">
        <v>13</v>
      </c>
      <c r="C522" s="7" t="str">
        <f>"24112011810"</f>
        <v>24112011810</v>
      </c>
      <c r="D522" s="7">
        <v>-1</v>
      </c>
    </row>
    <row r="523" s="1" customFormat="1" ht="18" customHeight="1" spans="1:4">
      <c r="A523" s="7" t="str">
        <f t="shared" si="10"/>
        <v>112</v>
      </c>
      <c r="B523" s="7" t="s">
        <v>13</v>
      </c>
      <c r="C523" s="7" t="str">
        <f>"24112011811"</f>
        <v>24112011811</v>
      </c>
      <c r="D523" s="7">
        <v>65.64</v>
      </c>
    </row>
    <row r="524" s="1" customFormat="1" ht="18" customHeight="1" spans="1:4">
      <c r="A524" s="7" t="str">
        <f t="shared" si="10"/>
        <v>112</v>
      </c>
      <c r="B524" s="7" t="s">
        <v>13</v>
      </c>
      <c r="C524" s="7" t="str">
        <f>"24112011812"</f>
        <v>24112011812</v>
      </c>
      <c r="D524" s="7">
        <v>66.01</v>
      </c>
    </row>
    <row r="525" s="1" customFormat="1" ht="18" customHeight="1" spans="1:4">
      <c r="A525" s="7" t="str">
        <f t="shared" si="10"/>
        <v>112</v>
      </c>
      <c r="B525" s="7" t="s">
        <v>13</v>
      </c>
      <c r="C525" s="7" t="str">
        <f>"24112011813"</f>
        <v>24112011813</v>
      </c>
      <c r="D525" s="7">
        <v>-1</v>
      </c>
    </row>
    <row r="526" s="1" customFormat="1" ht="18" customHeight="1" spans="1:4">
      <c r="A526" s="7" t="str">
        <f t="shared" si="10"/>
        <v>112</v>
      </c>
      <c r="B526" s="7" t="s">
        <v>13</v>
      </c>
      <c r="C526" s="7" t="str">
        <f>"24112011814"</f>
        <v>24112011814</v>
      </c>
      <c r="D526" s="7">
        <v>-1</v>
      </c>
    </row>
    <row r="527" s="1" customFormat="1" ht="18" customHeight="1" spans="1:4">
      <c r="A527" s="7" t="str">
        <f t="shared" si="10"/>
        <v>112</v>
      </c>
      <c r="B527" s="7" t="s">
        <v>13</v>
      </c>
      <c r="C527" s="7" t="str">
        <f>"24112011815"</f>
        <v>24112011815</v>
      </c>
      <c r="D527" s="7">
        <v>59.12</v>
      </c>
    </row>
    <row r="528" s="1" customFormat="1" ht="18" customHeight="1" spans="1:4">
      <c r="A528" s="7" t="str">
        <f t="shared" si="10"/>
        <v>112</v>
      </c>
      <c r="B528" s="7" t="s">
        <v>13</v>
      </c>
      <c r="C528" s="7" t="str">
        <f>"24112011816"</f>
        <v>24112011816</v>
      </c>
      <c r="D528" s="7">
        <v>61.52</v>
      </c>
    </row>
    <row r="529" s="1" customFormat="1" ht="18" customHeight="1" spans="1:4">
      <c r="A529" s="7" t="str">
        <f t="shared" si="10"/>
        <v>112</v>
      </c>
      <c r="B529" s="7" t="s">
        <v>13</v>
      </c>
      <c r="C529" s="7" t="str">
        <f>"24112011817"</f>
        <v>24112011817</v>
      </c>
      <c r="D529" s="7">
        <v>-1</v>
      </c>
    </row>
    <row r="530" s="1" customFormat="1" ht="18" customHeight="1" spans="1:4">
      <c r="A530" s="7" t="str">
        <f t="shared" si="10"/>
        <v>112</v>
      </c>
      <c r="B530" s="7" t="s">
        <v>13</v>
      </c>
      <c r="C530" s="7" t="str">
        <f>"24112011818"</f>
        <v>24112011818</v>
      </c>
      <c r="D530" s="7">
        <v>-1</v>
      </c>
    </row>
    <row r="531" s="1" customFormat="1" ht="18" customHeight="1" spans="1:4">
      <c r="A531" s="7" t="str">
        <f t="shared" si="10"/>
        <v>112</v>
      </c>
      <c r="B531" s="7" t="s">
        <v>13</v>
      </c>
      <c r="C531" s="7" t="str">
        <f>"24112011819"</f>
        <v>24112011819</v>
      </c>
      <c r="D531" s="7">
        <v>-1</v>
      </c>
    </row>
    <row r="532" s="1" customFormat="1" ht="18" customHeight="1" spans="1:4">
      <c r="A532" s="7" t="str">
        <f t="shared" si="10"/>
        <v>112</v>
      </c>
      <c r="B532" s="7" t="s">
        <v>13</v>
      </c>
      <c r="C532" s="7" t="str">
        <f>"24112011820"</f>
        <v>24112011820</v>
      </c>
      <c r="D532" s="7">
        <v>-1</v>
      </c>
    </row>
    <row r="533" s="1" customFormat="1" ht="18" customHeight="1" spans="1:4">
      <c r="A533" s="7" t="str">
        <f t="shared" si="10"/>
        <v>112</v>
      </c>
      <c r="B533" s="7" t="s">
        <v>13</v>
      </c>
      <c r="C533" s="7" t="str">
        <f>"24112011821"</f>
        <v>24112011821</v>
      </c>
      <c r="D533" s="7">
        <v>-1</v>
      </c>
    </row>
    <row r="534" s="1" customFormat="1" ht="18" customHeight="1" spans="1:4">
      <c r="A534" s="7" t="str">
        <f t="shared" si="10"/>
        <v>112</v>
      </c>
      <c r="B534" s="7" t="s">
        <v>13</v>
      </c>
      <c r="C534" s="7" t="str">
        <f>"24112011822"</f>
        <v>24112011822</v>
      </c>
      <c r="D534" s="7">
        <v>-1</v>
      </c>
    </row>
    <row r="535" s="1" customFormat="1" ht="18" customHeight="1" spans="1:4">
      <c r="A535" s="7" t="str">
        <f t="shared" si="10"/>
        <v>112</v>
      </c>
      <c r="B535" s="7" t="s">
        <v>13</v>
      </c>
      <c r="C535" s="7" t="str">
        <f>"24112011823"</f>
        <v>24112011823</v>
      </c>
      <c r="D535" s="7">
        <v>-1</v>
      </c>
    </row>
    <row r="536" s="1" customFormat="1" ht="18" customHeight="1" spans="1:4">
      <c r="A536" s="7" t="str">
        <f t="shared" si="10"/>
        <v>112</v>
      </c>
      <c r="B536" s="7" t="s">
        <v>13</v>
      </c>
      <c r="C536" s="7" t="str">
        <f>"24112011824"</f>
        <v>24112011824</v>
      </c>
      <c r="D536" s="7">
        <v>-1</v>
      </c>
    </row>
    <row r="537" s="1" customFormat="1" ht="18" customHeight="1" spans="1:4">
      <c r="A537" s="7" t="str">
        <f>"112"</f>
        <v>112</v>
      </c>
      <c r="B537" s="7" t="s">
        <v>13</v>
      </c>
      <c r="C537" s="7" t="str">
        <f>"24112011825"</f>
        <v>24112011825</v>
      </c>
      <c r="D537" s="7">
        <v>-1</v>
      </c>
    </row>
    <row r="538" s="1" customFormat="1" ht="18" customHeight="1" spans="1:4">
      <c r="A538" s="7" t="str">
        <f>"112"</f>
        <v>112</v>
      </c>
      <c r="B538" s="7" t="s">
        <v>13</v>
      </c>
      <c r="C538" s="7" t="str">
        <f>"24112011826"</f>
        <v>24112011826</v>
      </c>
      <c r="D538" s="7">
        <v>-1</v>
      </c>
    </row>
    <row r="539" s="1" customFormat="1" ht="18" customHeight="1" spans="1:4">
      <c r="A539" s="7" t="str">
        <f t="shared" ref="A539:A600" si="11">"113"</f>
        <v>113</v>
      </c>
      <c r="B539" s="7" t="s">
        <v>14</v>
      </c>
      <c r="C539" s="7" t="str">
        <f>"24113011827"</f>
        <v>24113011827</v>
      </c>
      <c r="D539" s="7">
        <v>58.64</v>
      </c>
    </row>
    <row r="540" s="1" customFormat="1" ht="18" customHeight="1" spans="1:4">
      <c r="A540" s="7" t="str">
        <f t="shared" si="11"/>
        <v>113</v>
      </c>
      <c r="B540" s="7" t="s">
        <v>14</v>
      </c>
      <c r="C540" s="7" t="str">
        <f>"24113011828"</f>
        <v>24113011828</v>
      </c>
      <c r="D540" s="7">
        <v>71.56</v>
      </c>
    </row>
    <row r="541" s="1" customFormat="1" ht="18" customHeight="1" spans="1:4">
      <c r="A541" s="7" t="str">
        <f t="shared" si="11"/>
        <v>113</v>
      </c>
      <c r="B541" s="7" t="s">
        <v>14</v>
      </c>
      <c r="C541" s="7" t="str">
        <f>"24113011829"</f>
        <v>24113011829</v>
      </c>
      <c r="D541" s="7">
        <v>-1</v>
      </c>
    </row>
    <row r="542" s="1" customFormat="1" ht="18" customHeight="1" spans="1:4">
      <c r="A542" s="7" t="str">
        <f t="shared" si="11"/>
        <v>113</v>
      </c>
      <c r="B542" s="7" t="s">
        <v>14</v>
      </c>
      <c r="C542" s="7" t="str">
        <f>"24113011830"</f>
        <v>24113011830</v>
      </c>
      <c r="D542" s="7">
        <v>66.11</v>
      </c>
    </row>
    <row r="543" s="1" customFormat="1" ht="18" customHeight="1" spans="1:4">
      <c r="A543" s="7" t="str">
        <f t="shared" si="11"/>
        <v>113</v>
      </c>
      <c r="B543" s="7" t="s">
        <v>14</v>
      </c>
      <c r="C543" s="7" t="str">
        <f>"24113011901"</f>
        <v>24113011901</v>
      </c>
      <c r="D543" s="7">
        <v>67.45</v>
      </c>
    </row>
    <row r="544" s="1" customFormat="1" ht="18" customHeight="1" spans="1:4">
      <c r="A544" s="7" t="str">
        <f t="shared" si="11"/>
        <v>113</v>
      </c>
      <c r="B544" s="7" t="s">
        <v>14</v>
      </c>
      <c r="C544" s="7" t="str">
        <f>"24113011902"</f>
        <v>24113011902</v>
      </c>
      <c r="D544" s="7">
        <v>64.11</v>
      </c>
    </row>
    <row r="545" s="1" customFormat="1" ht="18" customHeight="1" spans="1:4">
      <c r="A545" s="7" t="str">
        <f t="shared" si="11"/>
        <v>113</v>
      </c>
      <c r="B545" s="7" t="s">
        <v>14</v>
      </c>
      <c r="C545" s="7" t="str">
        <f>"24113011903"</f>
        <v>24113011903</v>
      </c>
      <c r="D545" s="7">
        <v>-1</v>
      </c>
    </row>
    <row r="546" s="1" customFormat="1" ht="18" customHeight="1" spans="1:4">
      <c r="A546" s="7" t="str">
        <f t="shared" si="11"/>
        <v>113</v>
      </c>
      <c r="B546" s="7" t="s">
        <v>14</v>
      </c>
      <c r="C546" s="7" t="str">
        <f>"24113011904"</f>
        <v>24113011904</v>
      </c>
      <c r="D546" s="7">
        <v>-1</v>
      </c>
    </row>
    <row r="547" s="1" customFormat="1" ht="18" customHeight="1" spans="1:4">
      <c r="A547" s="7" t="str">
        <f t="shared" si="11"/>
        <v>113</v>
      </c>
      <c r="B547" s="7" t="s">
        <v>14</v>
      </c>
      <c r="C547" s="7" t="str">
        <f>"24113011905"</f>
        <v>24113011905</v>
      </c>
      <c r="D547" s="7">
        <v>64.36</v>
      </c>
    </row>
    <row r="548" s="1" customFormat="1" ht="18" customHeight="1" spans="1:4">
      <c r="A548" s="7" t="str">
        <f t="shared" si="11"/>
        <v>113</v>
      </c>
      <c r="B548" s="7" t="s">
        <v>14</v>
      </c>
      <c r="C548" s="7" t="str">
        <f>"24113011906"</f>
        <v>24113011906</v>
      </c>
      <c r="D548" s="7">
        <v>-1</v>
      </c>
    </row>
    <row r="549" s="1" customFormat="1" ht="18" customHeight="1" spans="1:4">
      <c r="A549" s="7" t="str">
        <f t="shared" si="11"/>
        <v>113</v>
      </c>
      <c r="B549" s="7" t="s">
        <v>14</v>
      </c>
      <c r="C549" s="7" t="str">
        <f>"24113011907"</f>
        <v>24113011907</v>
      </c>
      <c r="D549" s="7">
        <v>69.52</v>
      </c>
    </row>
    <row r="550" s="1" customFormat="1" ht="18" customHeight="1" spans="1:4">
      <c r="A550" s="7" t="str">
        <f t="shared" si="11"/>
        <v>113</v>
      </c>
      <c r="B550" s="7" t="s">
        <v>14</v>
      </c>
      <c r="C550" s="7" t="str">
        <f>"24113011908"</f>
        <v>24113011908</v>
      </c>
      <c r="D550" s="7">
        <v>-1</v>
      </c>
    </row>
    <row r="551" s="1" customFormat="1" ht="18" customHeight="1" spans="1:4">
      <c r="A551" s="7" t="str">
        <f t="shared" si="11"/>
        <v>113</v>
      </c>
      <c r="B551" s="7" t="s">
        <v>14</v>
      </c>
      <c r="C551" s="7" t="str">
        <f>"24113011909"</f>
        <v>24113011909</v>
      </c>
      <c r="D551" s="7">
        <v>73.85</v>
      </c>
    </row>
    <row r="552" s="1" customFormat="1" ht="18" customHeight="1" spans="1:4">
      <c r="A552" s="7" t="str">
        <f t="shared" si="11"/>
        <v>113</v>
      </c>
      <c r="B552" s="7" t="s">
        <v>14</v>
      </c>
      <c r="C552" s="7" t="str">
        <f>"24113011910"</f>
        <v>24113011910</v>
      </c>
      <c r="D552" s="7">
        <v>72.82</v>
      </c>
    </row>
    <row r="553" s="1" customFormat="1" ht="18" customHeight="1" spans="1:4">
      <c r="A553" s="7" t="str">
        <f t="shared" si="11"/>
        <v>113</v>
      </c>
      <c r="B553" s="7" t="s">
        <v>14</v>
      </c>
      <c r="C553" s="7" t="str">
        <f>"24113011911"</f>
        <v>24113011911</v>
      </c>
      <c r="D553" s="7">
        <v>58.95</v>
      </c>
    </row>
    <row r="554" s="1" customFormat="1" ht="18" customHeight="1" spans="1:4">
      <c r="A554" s="7" t="str">
        <f t="shared" si="11"/>
        <v>113</v>
      </c>
      <c r="B554" s="7" t="s">
        <v>14</v>
      </c>
      <c r="C554" s="7" t="str">
        <f>"24113011912"</f>
        <v>24113011912</v>
      </c>
      <c r="D554" s="7">
        <v>-1</v>
      </c>
    </row>
    <row r="555" s="1" customFormat="1" ht="18" customHeight="1" spans="1:4">
      <c r="A555" s="7" t="str">
        <f t="shared" si="11"/>
        <v>113</v>
      </c>
      <c r="B555" s="7" t="s">
        <v>14</v>
      </c>
      <c r="C555" s="7" t="str">
        <f>"24113011913"</f>
        <v>24113011913</v>
      </c>
      <c r="D555" s="7">
        <v>65.99</v>
      </c>
    </row>
    <row r="556" s="1" customFormat="1" ht="18" customHeight="1" spans="1:4">
      <c r="A556" s="7" t="str">
        <f t="shared" si="11"/>
        <v>113</v>
      </c>
      <c r="B556" s="7" t="s">
        <v>14</v>
      </c>
      <c r="C556" s="7" t="str">
        <f>"24113011914"</f>
        <v>24113011914</v>
      </c>
      <c r="D556" s="7">
        <v>-1</v>
      </c>
    </row>
    <row r="557" s="1" customFormat="1" ht="18" customHeight="1" spans="1:4">
      <c r="A557" s="7" t="str">
        <f t="shared" si="11"/>
        <v>113</v>
      </c>
      <c r="B557" s="7" t="s">
        <v>14</v>
      </c>
      <c r="C557" s="7" t="str">
        <f>"24113011915"</f>
        <v>24113011915</v>
      </c>
      <c r="D557" s="7">
        <v>-1</v>
      </c>
    </row>
    <row r="558" s="1" customFormat="1" ht="18" customHeight="1" spans="1:4">
      <c r="A558" s="7" t="str">
        <f t="shared" si="11"/>
        <v>113</v>
      </c>
      <c r="B558" s="7" t="s">
        <v>14</v>
      </c>
      <c r="C558" s="7" t="str">
        <f>"24113011916"</f>
        <v>24113011916</v>
      </c>
      <c r="D558" s="7">
        <v>-1</v>
      </c>
    </row>
    <row r="559" s="1" customFormat="1" ht="18" customHeight="1" spans="1:4">
      <c r="A559" s="7" t="str">
        <f t="shared" si="11"/>
        <v>113</v>
      </c>
      <c r="B559" s="7" t="s">
        <v>14</v>
      </c>
      <c r="C559" s="7" t="str">
        <f>"24113011917"</f>
        <v>24113011917</v>
      </c>
      <c r="D559" s="7">
        <v>68.86</v>
      </c>
    </row>
    <row r="560" s="1" customFormat="1" ht="18" customHeight="1" spans="1:4">
      <c r="A560" s="7" t="str">
        <f t="shared" si="11"/>
        <v>113</v>
      </c>
      <c r="B560" s="7" t="s">
        <v>14</v>
      </c>
      <c r="C560" s="7" t="str">
        <f>"24113011918"</f>
        <v>24113011918</v>
      </c>
      <c r="D560" s="7">
        <v>-1</v>
      </c>
    </row>
    <row r="561" s="1" customFormat="1" ht="18" customHeight="1" spans="1:4">
      <c r="A561" s="7" t="str">
        <f t="shared" si="11"/>
        <v>113</v>
      </c>
      <c r="B561" s="7" t="s">
        <v>14</v>
      </c>
      <c r="C561" s="7" t="str">
        <f>"24113011919"</f>
        <v>24113011919</v>
      </c>
      <c r="D561" s="7">
        <v>-1</v>
      </c>
    </row>
    <row r="562" s="1" customFormat="1" ht="18" customHeight="1" spans="1:4">
      <c r="A562" s="7" t="str">
        <f t="shared" si="11"/>
        <v>113</v>
      </c>
      <c r="B562" s="7" t="s">
        <v>14</v>
      </c>
      <c r="C562" s="7" t="str">
        <f>"24113011920"</f>
        <v>24113011920</v>
      </c>
      <c r="D562" s="7">
        <v>-1</v>
      </c>
    </row>
    <row r="563" s="1" customFormat="1" ht="18" customHeight="1" spans="1:4">
      <c r="A563" s="7" t="str">
        <f t="shared" si="11"/>
        <v>113</v>
      </c>
      <c r="B563" s="7" t="s">
        <v>14</v>
      </c>
      <c r="C563" s="7" t="str">
        <f>"24113011921"</f>
        <v>24113011921</v>
      </c>
      <c r="D563" s="7">
        <v>-1</v>
      </c>
    </row>
    <row r="564" s="1" customFormat="1" ht="18" customHeight="1" spans="1:4">
      <c r="A564" s="7" t="str">
        <f t="shared" si="11"/>
        <v>113</v>
      </c>
      <c r="B564" s="7" t="s">
        <v>14</v>
      </c>
      <c r="C564" s="7" t="str">
        <f>"24113011922"</f>
        <v>24113011922</v>
      </c>
      <c r="D564" s="7">
        <v>-1</v>
      </c>
    </row>
    <row r="565" s="1" customFormat="1" ht="18" customHeight="1" spans="1:4">
      <c r="A565" s="7" t="str">
        <f t="shared" si="11"/>
        <v>113</v>
      </c>
      <c r="B565" s="7" t="s">
        <v>14</v>
      </c>
      <c r="C565" s="7" t="str">
        <f>"24113011923"</f>
        <v>24113011923</v>
      </c>
      <c r="D565" s="7">
        <v>-1</v>
      </c>
    </row>
    <row r="566" s="1" customFormat="1" ht="18" customHeight="1" spans="1:4">
      <c r="A566" s="7" t="str">
        <f t="shared" si="11"/>
        <v>113</v>
      </c>
      <c r="B566" s="7" t="s">
        <v>14</v>
      </c>
      <c r="C566" s="7" t="str">
        <f>"24113011924"</f>
        <v>24113011924</v>
      </c>
      <c r="D566" s="7">
        <v>73.78</v>
      </c>
    </row>
    <row r="567" s="1" customFormat="1" ht="18" customHeight="1" spans="1:4">
      <c r="A567" s="7" t="str">
        <f t="shared" si="11"/>
        <v>113</v>
      </c>
      <c r="B567" s="7" t="s">
        <v>14</v>
      </c>
      <c r="C567" s="7" t="str">
        <f>"24113011925"</f>
        <v>24113011925</v>
      </c>
      <c r="D567" s="7">
        <v>-1</v>
      </c>
    </row>
    <row r="568" s="1" customFormat="1" ht="18" customHeight="1" spans="1:4">
      <c r="A568" s="7" t="str">
        <f t="shared" si="11"/>
        <v>113</v>
      </c>
      <c r="B568" s="7" t="s">
        <v>14</v>
      </c>
      <c r="C568" s="7" t="str">
        <f>"24113011926"</f>
        <v>24113011926</v>
      </c>
      <c r="D568" s="7">
        <v>-1</v>
      </c>
    </row>
    <row r="569" s="1" customFormat="1" ht="18" customHeight="1" spans="1:4">
      <c r="A569" s="7" t="str">
        <f t="shared" si="11"/>
        <v>113</v>
      </c>
      <c r="B569" s="7" t="s">
        <v>14</v>
      </c>
      <c r="C569" s="7" t="str">
        <f>"24113011927"</f>
        <v>24113011927</v>
      </c>
      <c r="D569" s="7">
        <v>-1</v>
      </c>
    </row>
    <row r="570" s="1" customFormat="1" ht="18" customHeight="1" spans="1:4">
      <c r="A570" s="7" t="str">
        <f t="shared" si="11"/>
        <v>113</v>
      </c>
      <c r="B570" s="7" t="s">
        <v>14</v>
      </c>
      <c r="C570" s="7" t="str">
        <f>"24113011928"</f>
        <v>24113011928</v>
      </c>
      <c r="D570" s="7">
        <v>-1</v>
      </c>
    </row>
    <row r="571" s="1" customFormat="1" ht="18" customHeight="1" spans="1:4">
      <c r="A571" s="7" t="str">
        <f t="shared" si="11"/>
        <v>113</v>
      </c>
      <c r="B571" s="7" t="s">
        <v>14</v>
      </c>
      <c r="C571" s="7" t="str">
        <f>"24113011929"</f>
        <v>24113011929</v>
      </c>
      <c r="D571" s="7">
        <v>62.81</v>
      </c>
    </row>
    <row r="572" s="1" customFormat="1" ht="18" customHeight="1" spans="1:4">
      <c r="A572" s="7" t="str">
        <f t="shared" si="11"/>
        <v>113</v>
      </c>
      <c r="B572" s="7" t="s">
        <v>14</v>
      </c>
      <c r="C572" s="7" t="str">
        <f>"24113011930"</f>
        <v>24113011930</v>
      </c>
      <c r="D572" s="7">
        <v>67.67</v>
      </c>
    </row>
    <row r="573" s="1" customFormat="1" ht="18" customHeight="1" spans="1:4">
      <c r="A573" s="7" t="str">
        <f t="shared" si="11"/>
        <v>113</v>
      </c>
      <c r="B573" s="7" t="s">
        <v>14</v>
      </c>
      <c r="C573" s="7" t="str">
        <f>"24113012001"</f>
        <v>24113012001</v>
      </c>
      <c r="D573" s="7">
        <v>-1</v>
      </c>
    </row>
    <row r="574" s="1" customFormat="1" ht="18" customHeight="1" spans="1:4">
      <c r="A574" s="7" t="str">
        <f t="shared" si="11"/>
        <v>113</v>
      </c>
      <c r="B574" s="7" t="s">
        <v>14</v>
      </c>
      <c r="C574" s="7" t="str">
        <f>"24113012002"</f>
        <v>24113012002</v>
      </c>
      <c r="D574" s="7">
        <v>-1</v>
      </c>
    </row>
    <row r="575" s="1" customFormat="1" ht="18" customHeight="1" spans="1:4">
      <c r="A575" s="7" t="str">
        <f t="shared" si="11"/>
        <v>113</v>
      </c>
      <c r="B575" s="7" t="s">
        <v>14</v>
      </c>
      <c r="C575" s="7" t="str">
        <f>"24113012003"</f>
        <v>24113012003</v>
      </c>
      <c r="D575" s="7">
        <v>-1</v>
      </c>
    </row>
    <row r="576" s="1" customFormat="1" ht="18" customHeight="1" spans="1:4">
      <c r="A576" s="7" t="str">
        <f t="shared" si="11"/>
        <v>113</v>
      </c>
      <c r="B576" s="7" t="s">
        <v>14</v>
      </c>
      <c r="C576" s="7" t="str">
        <f>"24113012004"</f>
        <v>24113012004</v>
      </c>
      <c r="D576" s="7">
        <v>59.5</v>
      </c>
    </row>
    <row r="577" s="1" customFormat="1" ht="18" customHeight="1" spans="1:4">
      <c r="A577" s="7" t="str">
        <f t="shared" si="11"/>
        <v>113</v>
      </c>
      <c r="B577" s="7" t="s">
        <v>14</v>
      </c>
      <c r="C577" s="7" t="str">
        <f>"24113012005"</f>
        <v>24113012005</v>
      </c>
      <c r="D577" s="7">
        <v>64.12</v>
      </c>
    </row>
    <row r="578" s="1" customFormat="1" ht="18" customHeight="1" spans="1:4">
      <c r="A578" s="7" t="str">
        <f t="shared" si="11"/>
        <v>113</v>
      </c>
      <c r="B578" s="7" t="s">
        <v>14</v>
      </c>
      <c r="C578" s="7" t="str">
        <f>"24113012006"</f>
        <v>24113012006</v>
      </c>
      <c r="D578" s="7">
        <v>-1</v>
      </c>
    </row>
    <row r="579" s="1" customFormat="1" ht="18" customHeight="1" spans="1:4">
      <c r="A579" s="7" t="str">
        <f t="shared" si="11"/>
        <v>113</v>
      </c>
      <c r="B579" s="7" t="s">
        <v>14</v>
      </c>
      <c r="C579" s="7" t="str">
        <f>"24113012007"</f>
        <v>24113012007</v>
      </c>
      <c r="D579" s="7">
        <v>68.05</v>
      </c>
    </row>
    <row r="580" s="1" customFormat="1" ht="18" customHeight="1" spans="1:4">
      <c r="A580" s="7" t="str">
        <f t="shared" si="11"/>
        <v>113</v>
      </c>
      <c r="B580" s="7" t="s">
        <v>14</v>
      </c>
      <c r="C580" s="7" t="str">
        <f>"24113012008"</f>
        <v>24113012008</v>
      </c>
      <c r="D580" s="7">
        <v>-1</v>
      </c>
    </row>
    <row r="581" s="1" customFormat="1" ht="18" customHeight="1" spans="1:4">
      <c r="A581" s="7" t="str">
        <f t="shared" si="11"/>
        <v>113</v>
      </c>
      <c r="B581" s="7" t="s">
        <v>14</v>
      </c>
      <c r="C581" s="7" t="str">
        <f>"24113012009"</f>
        <v>24113012009</v>
      </c>
      <c r="D581" s="7">
        <v>-1</v>
      </c>
    </row>
    <row r="582" s="1" customFormat="1" ht="18" customHeight="1" spans="1:4">
      <c r="A582" s="7" t="str">
        <f t="shared" si="11"/>
        <v>113</v>
      </c>
      <c r="B582" s="7" t="s">
        <v>14</v>
      </c>
      <c r="C582" s="7" t="str">
        <f>"24113012010"</f>
        <v>24113012010</v>
      </c>
      <c r="D582" s="7">
        <v>-1</v>
      </c>
    </row>
    <row r="583" s="1" customFormat="1" ht="18" customHeight="1" spans="1:4">
      <c r="A583" s="7" t="str">
        <f t="shared" si="11"/>
        <v>113</v>
      </c>
      <c r="B583" s="7" t="s">
        <v>14</v>
      </c>
      <c r="C583" s="7" t="str">
        <f>"24113012011"</f>
        <v>24113012011</v>
      </c>
      <c r="D583" s="7">
        <v>-1</v>
      </c>
    </row>
    <row r="584" s="1" customFormat="1" ht="18" customHeight="1" spans="1:4">
      <c r="A584" s="7" t="str">
        <f t="shared" si="11"/>
        <v>113</v>
      </c>
      <c r="B584" s="7" t="s">
        <v>14</v>
      </c>
      <c r="C584" s="7" t="str">
        <f>"24113012012"</f>
        <v>24113012012</v>
      </c>
      <c r="D584" s="7">
        <v>69.35</v>
      </c>
    </row>
    <row r="585" s="1" customFormat="1" ht="18" customHeight="1" spans="1:4">
      <c r="A585" s="7" t="str">
        <f t="shared" si="11"/>
        <v>113</v>
      </c>
      <c r="B585" s="7" t="s">
        <v>14</v>
      </c>
      <c r="C585" s="7" t="str">
        <f>"24113012013"</f>
        <v>24113012013</v>
      </c>
      <c r="D585" s="7">
        <v>66.04</v>
      </c>
    </row>
    <row r="586" s="1" customFormat="1" ht="18" customHeight="1" spans="1:4">
      <c r="A586" s="7" t="str">
        <f t="shared" si="11"/>
        <v>113</v>
      </c>
      <c r="B586" s="7" t="s">
        <v>14</v>
      </c>
      <c r="C586" s="7" t="str">
        <f>"24113012014"</f>
        <v>24113012014</v>
      </c>
      <c r="D586" s="7">
        <v>75.26</v>
      </c>
    </row>
    <row r="587" s="1" customFormat="1" ht="18" customHeight="1" spans="1:4">
      <c r="A587" s="7" t="str">
        <f t="shared" si="11"/>
        <v>113</v>
      </c>
      <c r="B587" s="7" t="s">
        <v>14</v>
      </c>
      <c r="C587" s="7" t="str">
        <f>"24113012015"</f>
        <v>24113012015</v>
      </c>
      <c r="D587" s="7">
        <v>-1</v>
      </c>
    </row>
    <row r="588" s="1" customFormat="1" ht="18" customHeight="1" spans="1:4">
      <c r="A588" s="7" t="str">
        <f t="shared" si="11"/>
        <v>113</v>
      </c>
      <c r="B588" s="7" t="s">
        <v>14</v>
      </c>
      <c r="C588" s="7" t="str">
        <f>"24113012016"</f>
        <v>24113012016</v>
      </c>
      <c r="D588" s="7">
        <v>-1</v>
      </c>
    </row>
    <row r="589" s="1" customFormat="1" ht="18" customHeight="1" spans="1:4">
      <c r="A589" s="7" t="str">
        <f t="shared" si="11"/>
        <v>113</v>
      </c>
      <c r="B589" s="7" t="s">
        <v>14</v>
      </c>
      <c r="C589" s="7" t="str">
        <f>"24113012017"</f>
        <v>24113012017</v>
      </c>
      <c r="D589" s="7">
        <v>-1</v>
      </c>
    </row>
    <row r="590" s="1" customFormat="1" ht="18" customHeight="1" spans="1:4">
      <c r="A590" s="7" t="str">
        <f t="shared" si="11"/>
        <v>113</v>
      </c>
      <c r="B590" s="7" t="s">
        <v>14</v>
      </c>
      <c r="C590" s="7" t="str">
        <f>"24113012018"</f>
        <v>24113012018</v>
      </c>
      <c r="D590" s="7">
        <v>-1</v>
      </c>
    </row>
    <row r="591" s="1" customFormat="1" ht="18" customHeight="1" spans="1:4">
      <c r="A591" s="7" t="str">
        <f t="shared" si="11"/>
        <v>113</v>
      </c>
      <c r="B591" s="7" t="s">
        <v>14</v>
      </c>
      <c r="C591" s="7" t="str">
        <f>"24113012019"</f>
        <v>24113012019</v>
      </c>
      <c r="D591" s="7">
        <v>67.03</v>
      </c>
    </row>
    <row r="592" s="1" customFormat="1" ht="18" customHeight="1" spans="1:4">
      <c r="A592" s="7" t="str">
        <f t="shared" si="11"/>
        <v>113</v>
      </c>
      <c r="B592" s="7" t="s">
        <v>14</v>
      </c>
      <c r="C592" s="7" t="str">
        <f>"24113012020"</f>
        <v>24113012020</v>
      </c>
      <c r="D592" s="7">
        <v>69.81</v>
      </c>
    </row>
    <row r="593" s="1" customFormat="1" ht="18" customHeight="1" spans="1:4">
      <c r="A593" s="7" t="str">
        <f t="shared" si="11"/>
        <v>113</v>
      </c>
      <c r="B593" s="7" t="s">
        <v>14</v>
      </c>
      <c r="C593" s="7" t="str">
        <f>"24113012021"</f>
        <v>24113012021</v>
      </c>
      <c r="D593" s="7">
        <v>63.68</v>
      </c>
    </row>
    <row r="594" s="1" customFormat="1" ht="18" customHeight="1" spans="1:4">
      <c r="A594" s="7" t="str">
        <f t="shared" si="11"/>
        <v>113</v>
      </c>
      <c r="B594" s="7" t="s">
        <v>14</v>
      </c>
      <c r="C594" s="7" t="str">
        <f>"24113012022"</f>
        <v>24113012022</v>
      </c>
      <c r="D594" s="7">
        <v>-1</v>
      </c>
    </row>
    <row r="595" s="1" customFormat="1" ht="18" customHeight="1" spans="1:4">
      <c r="A595" s="7" t="str">
        <f t="shared" si="11"/>
        <v>113</v>
      </c>
      <c r="B595" s="7" t="s">
        <v>14</v>
      </c>
      <c r="C595" s="7" t="str">
        <f>"24113012023"</f>
        <v>24113012023</v>
      </c>
      <c r="D595" s="7">
        <v>57.51</v>
      </c>
    </row>
    <row r="596" s="1" customFormat="1" ht="18" customHeight="1" spans="1:4">
      <c r="A596" s="7" t="str">
        <f t="shared" si="11"/>
        <v>113</v>
      </c>
      <c r="B596" s="7" t="s">
        <v>14</v>
      </c>
      <c r="C596" s="7" t="str">
        <f>"24113012024"</f>
        <v>24113012024</v>
      </c>
      <c r="D596" s="7">
        <v>-1</v>
      </c>
    </row>
    <row r="597" s="1" customFormat="1" ht="18" customHeight="1" spans="1:4">
      <c r="A597" s="7" t="str">
        <f t="shared" si="11"/>
        <v>113</v>
      </c>
      <c r="B597" s="7" t="s">
        <v>14</v>
      </c>
      <c r="C597" s="7" t="str">
        <f>"24113012025"</f>
        <v>24113012025</v>
      </c>
      <c r="D597" s="7">
        <v>-1</v>
      </c>
    </row>
    <row r="598" s="1" customFormat="1" ht="18" customHeight="1" spans="1:4">
      <c r="A598" s="7" t="str">
        <f t="shared" si="11"/>
        <v>113</v>
      </c>
      <c r="B598" s="7" t="s">
        <v>14</v>
      </c>
      <c r="C598" s="7" t="str">
        <f>"24113012026"</f>
        <v>24113012026</v>
      </c>
      <c r="D598" s="7">
        <v>-1</v>
      </c>
    </row>
    <row r="599" s="1" customFormat="1" ht="18" customHeight="1" spans="1:4">
      <c r="A599" s="7" t="str">
        <f t="shared" si="11"/>
        <v>113</v>
      </c>
      <c r="B599" s="7" t="s">
        <v>14</v>
      </c>
      <c r="C599" s="7" t="str">
        <f>"24113012027"</f>
        <v>24113012027</v>
      </c>
      <c r="D599" s="7">
        <v>-1</v>
      </c>
    </row>
    <row r="600" s="1" customFormat="1" ht="18" customHeight="1" spans="1:4">
      <c r="A600" s="7" t="str">
        <f t="shared" si="11"/>
        <v>113</v>
      </c>
      <c r="B600" s="7" t="s">
        <v>14</v>
      </c>
      <c r="C600" s="7" t="str">
        <f>"24113012028"</f>
        <v>24113012028</v>
      </c>
      <c r="D600" s="7">
        <v>-1</v>
      </c>
    </row>
    <row r="601" s="1" customFormat="1" ht="18" customHeight="1" spans="1:4">
      <c r="A601" s="7" t="str">
        <f t="shared" ref="A601:A620" si="12">"115"</f>
        <v>115</v>
      </c>
      <c r="B601" s="7" t="s">
        <v>15</v>
      </c>
      <c r="C601" s="7" t="str">
        <f>"24115012029"</f>
        <v>24115012029</v>
      </c>
      <c r="D601" s="7">
        <v>66.25</v>
      </c>
    </row>
    <row r="602" s="1" customFormat="1" ht="18" customHeight="1" spans="1:4">
      <c r="A602" s="7" t="str">
        <f t="shared" si="12"/>
        <v>115</v>
      </c>
      <c r="B602" s="7" t="s">
        <v>15</v>
      </c>
      <c r="C602" s="7" t="str">
        <f>"24115012030"</f>
        <v>24115012030</v>
      </c>
      <c r="D602" s="7">
        <v>64.03</v>
      </c>
    </row>
    <row r="603" s="1" customFormat="1" ht="18" customHeight="1" spans="1:4">
      <c r="A603" s="7" t="str">
        <f t="shared" si="12"/>
        <v>115</v>
      </c>
      <c r="B603" s="7" t="s">
        <v>15</v>
      </c>
      <c r="C603" s="7" t="str">
        <f>"24115012101"</f>
        <v>24115012101</v>
      </c>
      <c r="D603" s="7">
        <v>-1</v>
      </c>
    </row>
    <row r="604" s="1" customFormat="1" ht="18" customHeight="1" spans="1:4">
      <c r="A604" s="7" t="str">
        <f t="shared" si="12"/>
        <v>115</v>
      </c>
      <c r="B604" s="7" t="s">
        <v>15</v>
      </c>
      <c r="C604" s="7" t="str">
        <f>"24115012102"</f>
        <v>24115012102</v>
      </c>
      <c r="D604" s="7">
        <v>64.44</v>
      </c>
    </row>
    <row r="605" s="1" customFormat="1" ht="18" customHeight="1" spans="1:4">
      <c r="A605" s="7" t="str">
        <f t="shared" si="12"/>
        <v>115</v>
      </c>
      <c r="B605" s="7" t="s">
        <v>15</v>
      </c>
      <c r="C605" s="7" t="str">
        <f>"24115012103"</f>
        <v>24115012103</v>
      </c>
      <c r="D605" s="7">
        <v>59.61</v>
      </c>
    </row>
    <row r="606" s="1" customFormat="1" ht="18" customHeight="1" spans="1:4">
      <c r="A606" s="7" t="str">
        <f t="shared" si="12"/>
        <v>115</v>
      </c>
      <c r="B606" s="7" t="s">
        <v>15</v>
      </c>
      <c r="C606" s="7" t="str">
        <f>"24115012104"</f>
        <v>24115012104</v>
      </c>
      <c r="D606" s="7">
        <v>-1</v>
      </c>
    </row>
    <row r="607" s="1" customFormat="1" ht="18" customHeight="1" spans="1:4">
      <c r="A607" s="7" t="str">
        <f t="shared" si="12"/>
        <v>115</v>
      </c>
      <c r="B607" s="7" t="s">
        <v>15</v>
      </c>
      <c r="C607" s="7" t="str">
        <f>"24115012105"</f>
        <v>24115012105</v>
      </c>
      <c r="D607" s="7">
        <v>-1</v>
      </c>
    </row>
    <row r="608" s="1" customFormat="1" ht="18" customHeight="1" spans="1:4">
      <c r="A608" s="7" t="str">
        <f t="shared" si="12"/>
        <v>115</v>
      </c>
      <c r="B608" s="7" t="s">
        <v>15</v>
      </c>
      <c r="C608" s="7" t="str">
        <f>"24115012106"</f>
        <v>24115012106</v>
      </c>
      <c r="D608" s="7">
        <v>59.07</v>
      </c>
    </row>
    <row r="609" s="1" customFormat="1" ht="18" customHeight="1" spans="1:4">
      <c r="A609" s="7" t="str">
        <f t="shared" si="12"/>
        <v>115</v>
      </c>
      <c r="B609" s="7" t="s">
        <v>15</v>
      </c>
      <c r="C609" s="7" t="str">
        <f>"24115012107"</f>
        <v>24115012107</v>
      </c>
      <c r="D609" s="7">
        <v>-1</v>
      </c>
    </row>
    <row r="610" s="1" customFormat="1" ht="18" customHeight="1" spans="1:4">
      <c r="A610" s="7" t="str">
        <f t="shared" si="12"/>
        <v>115</v>
      </c>
      <c r="B610" s="7" t="s">
        <v>15</v>
      </c>
      <c r="C610" s="7" t="str">
        <f>"24115012108"</f>
        <v>24115012108</v>
      </c>
      <c r="D610" s="7">
        <v>59.65</v>
      </c>
    </row>
    <row r="611" s="1" customFormat="1" ht="18" customHeight="1" spans="1:4">
      <c r="A611" s="7" t="str">
        <f t="shared" si="12"/>
        <v>115</v>
      </c>
      <c r="B611" s="7" t="s">
        <v>15</v>
      </c>
      <c r="C611" s="7" t="str">
        <f>"24115012109"</f>
        <v>24115012109</v>
      </c>
      <c r="D611" s="7">
        <v>-1</v>
      </c>
    </row>
    <row r="612" s="1" customFormat="1" ht="18" customHeight="1" spans="1:4">
      <c r="A612" s="7" t="str">
        <f t="shared" si="12"/>
        <v>115</v>
      </c>
      <c r="B612" s="7" t="s">
        <v>15</v>
      </c>
      <c r="C612" s="7" t="str">
        <f>"24115012110"</f>
        <v>24115012110</v>
      </c>
      <c r="D612" s="7">
        <v>-1</v>
      </c>
    </row>
    <row r="613" s="1" customFormat="1" ht="18" customHeight="1" spans="1:4">
      <c r="A613" s="7" t="str">
        <f t="shared" si="12"/>
        <v>115</v>
      </c>
      <c r="B613" s="7" t="s">
        <v>15</v>
      </c>
      <c r="C613" s="7" t="str">
        <f>"24115012111"</f>
        <v>24115012111</v>
      </c>
      <c r="D613" s="7">
        <v>66.36</v>
      </c>
    </row>
    <row r="614" s="1" customFormat="1" ht="18" customHeight="1" spans="1:4">
      <c r="A614" s="7" t="str">
        <f t="shared" si="12"/>
        <v>115</v>
      </c>
      <c r="B614" s="7" t="s">
        <v>15</v>
      </c>
      <c r="C614" s="7" t="str">
        <f>"24115012112"</f>
        <v>24115012112</v>
      </c>
      <c r="D614" s="7">
        <v>-1</v>
      </c>
    </row>
    <row r="615" s="1" customFormat="1" ht="18" customHeight="1" spans="1:4">
      <c r="A615" s="7" t="str">
        <f t="shared" si="12"/>
        <v>115</v>
      </c>
      <c r="B615" s="7" t="s">
        <v>15</v>
      </c>
      <c r="C615" s="7" t="str">
        <f>"24115012113"</f>
        <v>24115012113</v>
      </c>
      <c r="D615" s="7">
        <v>-1</v>
      </c>
    </row>
    <row r="616" s="1" customFormat="1" ht="18" customHeight="1" spans="1:4">
      <c r="A616" s="7" t="str">
        <f t="shared" si="12"/>
        <v>115</v>
      </c>
      <c r="B616" s="7" t="s">
        <v>15</v>
      </c>
      <c r="C616" s="7" t="str">
        <f>"24115012114"</f>
        <v>24115012114</v>
      </c>
      <c r="D616" s="7">
        <v>63.78</v>
      </c>
    </row>
    <row r="617" s="1" customFormat="1" ht="18" customHeight="1" spans="1:4">
      <c r="A617" s="7" t="str">
        <f t="shared" si="12"/>
        <v>115</v>
      </c>
      <c r="B617" s="7" t="s">
        <v>15</v>
      </c>
      <c r="C617" s="7" t="str">
        <f>"24115012115"</f>
        <v>24115012115</v>
      </c>
      <c r="D617" s="7">
        <v>-1</v>
      </c>
    </row>
    <row r="618" s="1" customFormat="1" ht="18" customHeight="1" spans="1:4">
      <c r="A618" s="7" t="str">
        <f t="shared" si="12"/>
        <v>115</v>
      </c>
      <c r="B618" s="7" t="s">
        <v>15</v>
      </c>
      <c r="C618" s="7" t="str">
        <f>"24115012116"</f>
        <v>24115012116</v>
      </c>
      <c r="D618" s="7">
        <v>-1</v>
      </c>
    </row>
    <row r="619" s="1" customFormat="1" ht="18" customHeight="1" spans="1:4">
      <c r="A619" s="7" t="str">
        <f t="shared" si="12"/>
        <v>115</v>
      </c>
      <c r="B619" s="7" t="s">
        <v>15</v>
      </c>
      <c r="C619" s="7" t="str">
        <f>"24115012117"</f>
        <v>24115012117</v>
      </c>
      <c r="D619" s="7">
        <v>-1</v>
      </c>
    </row>
    <row r="620" s="1" customFormat="1" ht="18" customHeight="1" spans="1:4">
      <c r="A620" s="7" t="str">
        <f t="shared" si="12"/>
        <v>115</v>
      </c>
      <c r="B620" s="7" t="s">
        <v>15</v>
      </c>
      <c r="C620" s="7" t="str">
        <f>"24115012118"</f>
        <v>24115012118</v>
      </c>
      <c r="D620" s="7">
        <v>61.13</v>
      </c>
    </row>
    <row r="621" s="1" customFormat="1" ht="18" customHeight="1" spans="1:4">
      <c r="A621" s="7" t="str">
        <f t="shared" ref="A621:A649" si="13">"116"</f>
        <v>116</v>
      </c>
      <c r="B621" s="8" t="s">
        <v>16</v>
      </c>
      <c r="C621" s="7" t="str">
        <f>"24116012119"</f>
        <v>24116012119</v>
      </c>
      <c r="D621" s="7">
        <v>52.98</v>
      </c>
    </row>
    <row r="622" s="1" customFormat="1" ht="18" customHeight="1" spans="1:4">
      <c r="A622" s="7" t="str">
        <f t="shared" si="13"/>
        <v>116</v>
      </c>
      <c r="B622" s="8" t="s">
        <v>16</v>
      </c>
      <c r="C622" s="7" t="str">
        <f>"24116012120"</f>
        <v>24116012120</v>
      </c>
      <c r="D622" s="7">
        <v>-1</v>
      </c>
    </row>
    <row r="623" s="1" customFormat="1" ht="18" customHeight="1" spans="1:4">
      <c r="A623" s="7" t="str">
        <f t="shared" si="13"/>
        <v>116</v>
      </c>
      <c r="B623" s="8" t="s">
        <v>16</v>
      </c>
      <c r="C623" s="7" t="str">
        <f>"24116012121"</f>
        <v>24116012121</v>
      </c>
      <c r="D623" s="7">
        <v>-1</v>
      </c>
    </row>
    <row r="624" s="1" customFormat="1" ht="18" customHeight="1" spans="1:4">
      <c r="A624" s="7" t="str">
        <f t="shared" si="13"/>
        <v>116</v>
      </c>
      <c r="B624" s="8" t="s">
        <v>16</v>
      </c>
      <c r="C624" s="7" t="str">
        <f>"24116012122"</f>
        <v>24116012122</v>
      </c>
      <c r="D624" s="7">
        <v>69.08</v>
      </c>
    </row>
    <row r="625" s="1" customFormat="1" ht="18" customHeight="1" spans="1:4">
      <c r="A625" s="7" t="str">
        <f t="shared" si="13"/>
        <v>116</v>
      </c>
      <c r="B625" s="8" t="s">
        <v>16</v>
      </c>
      <c r="C625" s="7" t="str">
        <f>"24116012123"</f>
        <v>24116012123</v>
      </c>
      <c r="D625" s="7">
        <v>-1</v>
      </c>
    </row>
    <row r="626" s="1" customFormat="1" ht="18" customHeight="1" spans="1:4">
      <c r="A626" s="7" t="str">
        <f t="shared" si="13"/>
        <v>116</v>
      </c>
      <c r="B626" s="8" t="s">
        <v>16</v>
      </c>
      <c r="C626" s="7" t="str">
        <f>"24116012124"</f>
        <v>24116012124</v>
      </c>
      <c r="D626" s="7">
        <v>64.86</v>
      </c>
    </row>
    <row r="627" s="1" customFormat="1" ht="18" customHeight="1" spans="1:4">
      <c r="A627" s="7" t="str">
        <f t="shared" si="13"/>
        <v>116</v>
      </c>
      <c r="B627" s="8" t="s">
        <v>16</v>
      </c>
      <c r="C627" s="7" t="str">
        <f>"24116012125"</f>
        <v>24116012125</v>
      </c>
      <c r="D627" s="7">
        <v>66.93</v>
      </c>
    </row>
    <row r="628" s="1" customFormat="1" ht="18" customHeight="1" spans="1:4">
      <c r="A628" s="7" t="str">
        <f t="shared" si="13"/>
        <v>116</v>
      </c>
      <c r="B628" s="8" t="s">
        <v>16</v>
      </c>
      <c r="C628" s="7" t="str">
        <f>"24116012126"</f>
        <v>24116012126</v>
      </c>
      <c r="D628" s="7">
        <v>-1</v>
      </c>
    </row>
    <row r="629" s="1" customFormat="1" ht="18" customHeight="1" spans="1:4">
      <c r="A629" s="7" t="str">
        <f t="shared" si="13"/>
        <v>116</v>
      </c>
      <c r="B629" s="8" t="s">
        <v>16</v>
      </c>
      <c r="C629" s="7" t="str">
        <f>"24116012127"</f>
        <v>24116012127</v>
      </c>
      <c r="D629" s="7">
        <v>-1</v>
      </c>
    </row>
    <row r="630" s="1" customFormat="1" ht="18" customHeight="1" spans="1:4">
      <c r="A630" s="7" t="str">
        <f t="shared" si="13"/>
        <v>116</v>
      </c>
      <c r="B630" s="8" t="s">
        <v>16</v>
      </c>
      <c r="C630" s="7" t="str">
        <f>"24116012128"</f>
        <v>24116012128</v>
      </c>
      <c r="D630" s="7">
        <v>62.48</v>
      </c>
    </row>
    <row r="631" s="1" customFormat="1" ht="18" customHeight="1" spans="1:4">
      <c r="A631" s="7" t="str">
        <f t="shared" si="13"/>
        <v>116</v>
      </c>
      <c r="B631" s="8" t="s">
        <v>16</v>
      </c>
      <c r="C631" s="7" t="str">
        <f>"24116012129"</f>
        <v>24116012129</v>
      </c>
      <c r="D631" s="7">
        <v>-1</v>
      </c>
    </row>
    <row r="632" s="1" customFormat="1" ht="18" customHeight="1" spans="1:4">
      <c r="A632" s="7" t="str">
        <f t="shared" si="13"/>
        <v>116</v>
      </c>
      <c r="B632" s="8" t="s">
        <v>16</v>
      </c>
      <c r="C632" s="7" t="str">
        <f>"24116012130"</f>
        <v>24116012130</v>
      </c>
      <c r="D632" s="7">
        <v>65.97</v>
      </c>
    </row>
    <row r="633" s="1" customFormat="1" ht="18" customHeight="1" spans="1:4">
      <c r="A633" s="7" t="str">
        <f t="shared" si="13"/>
        <v>116</v>
      </c>
      <c r="B633" s="8" t="s">
        <v>16</v>
      </c>
      <c r="C633" s="7" t="str">
        <f>"24116012201"</f>
        <v>24116012201</v>
      </c>
      <c r="D633" s="7">
        <v>71.32</v>
      </c>
    </row>
    <row r="634" s="1" customFormat="1" ht="18" customHeight="1" spans="1:4">
      <c r="A634" s="7" t="str">
        <f t="shared" si="13"/>
        <v>116</v>
      </c>
      <c r="B634" s="8" t="s">
        <v>16</v>
      </c>
      <c r="C634" s="7" t="str">
        <f>"24116012202"</f>
        <v>24116012202</v>
      </c>
      <c r="D634" s="7">
        <v>-1</v>
      </c>
    </row>
    <row r="635" s="1" customFormat="1" ht="18" customHeight="1" spans="1:4">
      <c r="A635" s="7" t="str">
        <f t="shared" si="13"/>
        <v>116</v>
      </c>
      <c r="B635" s="8" t="s">
        <v>16</v>
      </c>
      <c r="C635" s="7" t="str">
        <f>"24116012203"</f>
        <v>24116012203</v>
      </c>
      <c r="D635" s="7">
        <v>62.3</v>
      </c>
    </row>
    <row r="636" s="1" customFormat="1" ht="18" customHeight="1" spans="1:4">
      <c r="A636" s="7" t="str">
        <f t="shared" si="13"/>
        <v>116</v>
      </c>
      <c r="B636" s="8" t="s">
        <v>16</v>
      </c>
      <c r="C636" s="7" t="str">
        <f>"24116012204"</f>
        <v>24116012204</v>
      </c>
      <c r="D636" s="7">
        <v>58.78</v>
      </c>
    </row>
    <row r="637" s="1" customFormat="1" ht="18" customHeight="1" spans="1:4">
      <c r="A637" s="7" t="str">
        <f t="shared" si="13"/>
        <v>116</v>
      </c>
      <c r="B637" s="8" t="s">
        <v>16</v>
      </c>
      <c r="C637" s="7" t="str">
        <f>"24116012205"</f>
        <v>24116012205</v>
      </c>
      <c r="D637" s="7">
        <v>65.71</v>
      </c>
    </row>
    <row r="638" s="1" customFormat="1" ht="18" customHeight="1" spans="1:4">
      <c r="A638" s="7" t="str">
        <f t="shared" si="13"/>
        <v>116</v>
      </c>
      <c r="B638" s="8" t="s">
        <v>16</v>
      </c>
      <c r="C638" s="7" t="str">
        <f>"24116012206"</f>
        <v>24116012206</v>
      </c>
      <c r="D638" s="7">
        <v>55.14</v>
      </c>
    </row>
    <row r="639" s="1" customFormat="1" ht="18" customHeight="1" spans="1:4">
      <c r="A639" s="7" t="str">
        <f t="shared" si="13"/>
        <v>116</v>
      </c>
      <c r="B639" s="8" t="s">
        <v>16</v>
      </c>
      <c r="C639" s="7" t="str">
        <f>"24116012207"</f>
        <v>24116012207</v>
      </c>
      <c r="D639" s="7">
        <v>-1</v>
      </c>
    </row>
    <row r="640" s="1" customFormat="1" ht="18" customHeight="1" spans="1:4">
      <c r="A640" s="7" t="str">
        <f t="shared" si="13"/>
        <v>116</v>
      </c>
      <c r="B640" s="8" t="s">
        <v>16</v>
      </c>
      <c r="C640" s="7" t="str">
        <f>"24116012208"</f>
        <v>24116012208</v>
      </c>
      <c r="D640" s="7">
        <v>-1</v>
      </c>
    </row>
    <row r="641" s="1" customFormat="1" ht="18" customHeight="1" spans="1:4">
      <c r="A641" s="7" t="str">
        <f t="shared" si="13"/>
        <v>116</v>
      </c>
      <c r="B641" s="8" t="s">
        <v>16</v>
      </c>
      <c r="C641" s="7" t="str">
        <f>"24116012209"</f>
        <v>24116012209</v>
      </c>
      <c r="D641" s="7">
        <v>-1</v>
      </c>
    </row>
    <row r="642" s="1" customFormat="1" ht="18" customHeight="1" spans="1:4">
      <c r="A642" s="7" t="str">
        <f t="shared" si="13"/>
        <v>116</v>
      </c>
      <c r="B642" s="8" t="s">
        <v>16</v>
      </c>
      <c r="C642" s="7" t="str">
        <f>"24116012210"</f>
        <v>24116012210</v>
      </c>
      <c r="D642" s="7">
        <v>74.73</v>
      </c>
    </row>
    <row r="643" s="1" customFormat="1" ht="18" customHeight="1" spans="1:4">
      <c r="A643" s="7" t="str">
        <f t="shared" si="13"/>
        <v>116</v>
      </c>
      <c r="B643" s="8" t="s">
        <v>16</v>
      </c>
      <c r="C643" s="7" t="str">
        <f>"24116012211"</f>
        <v>24116012211</v>
      </c>
      <c r="D643" s="7">
        <v>-1</v>
      </c>
    </row>
    <row r="644" s="1" customFormat="1" ht="18" customHeight="1" spans="1:4">
      <c r="A644" s="7" t="str">
        <f t="shared" si="13"/>
        <v>116</v>
      </c>
      <c r="B644" s="8" t="s">
        <v>16</v>
      </c>
      <c r="C644" s="7" t="str">
        <f>"24116012212"</f>
        <v>24116012212</v>
      </c>
      <c r="D644" s="7">
        <v>-1</v>
      </c>
    </row>
    <row r="645" s="1" customFormat="1" ht="18" customHeight="1" spans="1:4">
      <c r="A645" s="7" t="str">
        <f t="shared" si="13"/>
        <v>116</v>
      </c>
      <c r="B645" s="8" t="s">
        <v>16</v>
      </c>
      <c r="C645" s="7" t="str">
        <f>"24116012213"</f>
        <v>24116012213</v>
      </c>
      <c r="D645" s="7">
        <v>-1</v>
      </c>
    </row>
    <row r="646" s="1" customFormat="1" ht="18" customHeight="1" spans="1:4">
      <c r="A646" s="7" t="str">
        <f t="shared" si="13"/>
        <v>116</v>
      </c>
      <c r="B646" s="8" t="s">
        <v>16</v>
      </c>
      <c r="C646" s="7" t="str">
        <f>"24116012214"</f>
        <v>24116012214</v>
      </c>
      <c r="D646" s="7">
        <v>-1</v>
      </c>
    </row>
    <row r="647" s="1" customFormat="1" ht="18" customHeight="1" spans="1:4">
      <c r="A647" s="7" t="str">
        <f t="shared" si="13"/>
        <v>116</v>
      </c>
      <c r="B647" s="8" t="s">
        <v>16</v>
      </c>
      <c r="C647" s="7" t="str">
        <f>"24116012215"</f>
        <v>24116012215</v>
      </c>
      <c r="D647" s="7">
        <v>-1</v>
      </c>
    </row>
    <row r="648" s="1" customFormat="1" ht="18" customHeight="1" spans="1:4">
      <c r="A648" s="7" t="str">
        <f t="shared" si="13"/>
        <v>116</v>
      </c>
      <c r="B648" s="8" t="s">
        <v>16</v>
      </c>
      <c r="C648" s="7" t="str">
        <f>"24116012216"</f>
        <v>24116012216</v>
      </c>
      <c r="D648" s="7">
        <v>-1</v>
      </c>
    </row>
    <row r="649" s="1" customFormat="1" ht="18" customHeight="1" spans="1:4">
      <c r="A649" s="7" t="str">
        <f t="shared" si="13"/>
        <v>116</v>
      </c>
      <c r="B649" s="8" t="s">
        <v>16</v>
      </c>
      <c r="C649" s="7" t="str">
        <f>"24116012217"</f>
        <v>24116012217</v>
      </c>
      <c r="D649" s="7">
        <v>-1</v>
      </c>
    </row>
    <row r="650" s="1" customFormat="1" ht="15" customHeight="1" spans="1:4">
      <c r="A650" s="9"/>
      <c r="B650" s="9"/>
      <c r="C650" s="9" t="s">
        <v>17</v>
      </c>
      <c r="D650" s="9"/>
    </row>
  </sheetData>
  <mergeCells count="2">
    <mergeCell ref="A1:D1"/>
    <mergeCell ref="C650:D6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Y_ooiy</cp:lastModifiedBy>
  <dcterms:created xsi:type="dcterms:W3CDTF">2024-12-25T06:46:53Z</dcterms:created>
  <dcterms:modified xsi:type="dcterms:W3CDTF">2024-12-25T06:48:34Z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1E627CD616DC40E9A652B20C01546DB7_11</vt:lpwstr>
  </property>
  <property fmtid="{D5CDD505-2E9C-101B-9397-08002B2CF9AE}" pid="3" name="KSOProductBuildVer">
    <vt:lpwstr>2052-12.1.0.18608</vt:lpwstr>
  </property>
</Properties>
</file>